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9040" windowHeight="15840"/>
  </bookViews>
  <sheets>
    <sheet name="Catalogue" sheetId="3" r:id="rId1"/>
    <sheet name="Inventory" sheetId="2" r:id="rId2"/>
  </sheets>
  <definedNames>
    <definedName name="_xlnm._FilterDatabase" localSheetId="0" hidden="1">Catalogue!$A$2:$R$83</definedName>
    <definedName name="_xlnm._FilterDatabase" localSheetId="1" hidden="1">Inventory!$A$2:$N$122</definedName>
    <definedName name="_xlnm.Print_Area" localSheetId="0">Catalogue!$A$1:$Q$87</definedName>
    <definedName name="_xlnm.Print_Area" localSheetId="1">Inventory!$A$1:$K$120</definedName>
    <definedName name="_xlnm.Print_Titles" localSheetId="0">Catalogue!$1:$2</definedName>
    <definedName name="_xlnm.Print_Titles" localSheetId="1">Inventory!$1:$2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" i="3" l="1"/>
  <c r="G78" i="2" l="1"/>
  <c r="G75" i="2"/>
  <c r="G14" i="2"/>
  <c r="G5" i="2"/>
  <c r="G3" i="2"/>
  <c r="I78" i="3" l="1"/>
  <c r="I75" i="3"/>
  <c r="I14" i="3"/>
  <c r="I5" i="3"/>
  <c r="I4" i="3"/>
  <c r="I3" i="3"/>
  <c r="I1" i="3" s="1"/>
  <c r="J83" i="2" l="1"/>
  <c r="J81" i="2"/>
  <c r="J80" i="2"/>
  <c r="J79" i="2"/>
  <c r="J77" i="2"/>
  <c r="J76" i="2"/>
  <c r="J75" i="2"/>
  <c r="J74" i="2"/>
  <c r="J73" i="2"/>
  <c r="J72" i="2"/>
  <c r="J71" i="2"/>
  <c r="J70" i="2"/>
  <c r="J69" i="2"/>
  <c r="L68" i="2"/>
  <c r="J68" i="2"/>
  <c r="L67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J4" i="2"/>
  <c r="J3" i="2"/>
  <c r="H1" i="2"/>
  <c r="J3" i="3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1" i="3" l="1"/>
  <c r="J78" i="2"/>
  <c r="J1" i="2" s="1"/>
  <c r="J82" i="2"/>
  <c r="G1" i="2"/>
</calcChain>
</file>

<file path=xl/sharedStrings.xml><?xml version="1.0" encoding="utf-8"?>
<sst xmlns="http://schemas.openxmlformats.org/spreadsheetml/2006/main" count="773" uniqueCount="155">
  <si>
    <t xml:space="preserve"> </t>
  </si>
  <si>
    <t>SAP Nr.</t>
  </si>
  <si>
    <t>Product</t>
  </si>
  <si>
    <t>EAN</t>
  </si>
  <si>
    <t>Depot</t>
  </si>
  <si>
    <t>Line</t>
  </si>
  <si>
    <t>Regular Retail price</t>
  </si>
  <si>
    <t>Quantity total pcs</t>
  </si>
  <si>
    <t>Volume in RRP €</t>
  </si>
  <si>
    <t>Pcs per 
Euro Pallet</t>
  </si>
  <si>
    <t>Euro Pallets 
per Product</t>
  </si>
  <si>
    <t>VPE</t>
  </si>
  <si>
    <t>Made in</t>
  </si>
  <si>
    <t>ZTN</t>
  </si>
  <si>
    <t>Languages on product</t>
  </si>
  <si>
    <t>CN</t>
  </si>
  <si>
    <t>EN / DE / NL / FR / ES / PT / IT / PL / RO / CZ / HU / HR / LT / LV / SK / BG / NO</t>
  </si>
  <si>
    <t>DOUGLAS COLLE.PRIVEE</t>
  </si>
  <si>
    <t>IT</t>
  </si>
  <si>
    <t>JAZZY DREAM</t>
  </si>
  <si>
    <t>SPICY CHARM</t>
  </si>
  <si>
    <t>HAPPY JUICE</t>
  </si>
  <si>
    <t>DOUGLAS ESSENTIAL</t>
  </si>
  <si>
    <t>FACE CARE</t>
  </si>
  <si>
    <t>FR</t>
  </si>
  <si>
    <t>BODY CARE</t>
  </si>
  <si>
    <t>CH</t>
  </si>
  <si>
    <t>DETOX MASK                         50 ML</t>
  </si>
  <si>
    <t>MASK</t>
  </si>
  <si>
    <t>ES</t>
  </si>
  <si>
    <t>SOOTHING MASK                      50 ML</t>
  </si>
  <si>
    <t>DOUGLAS FOCUS</t>
  </si>
  <si>
    <t>NUTRI FOCUS</t>
  </si>
  <si>
    <t>PERFECT FOCUS</t>
  </si>
  <si>
    <t>RADIANCE MASK                      75 ML</t>
  </si>
  <si>
    <t>CORRECTING UNIFYING SERUM          30 ML</t>
  </si>
  <si>
    <t>AQUA FOCUS</t>
  </si>
  <si>
    <t>SENSITIVE FOCUS</t>
  </si>
  <si>
    <t>COMFORTING SOOTHING MASK           75 ML</t>
  </si>
  <si>
    <t>CORRECTIVE SERUM                   30 ML</t>
  </si>
  <si>
    <t>CLEAR FOCUS</t>
  </si>
  <si>
    <t>SPOT-REDUCING SERUM                30 ML</t>
  </si>
  <si>
    <t>FLAKE SCRUB                        50 ML</t>
  </si>
  <si>
    <t>VELVETY REPAIR MASK                75 ML</t>
  </si>
  <si>
    <t>EXFOLIATING CREAM                  75 ML</t>
  </si>
  <si>
    <t>DOUGLAS MAKE UP</t>
  </si>
  <si>
    <t>FOUNDATION</t>
  </si>
  <si>
    <t>12H FOND DE TEINT SO BEIGE   25 ML</t>
  </si>
  <si>
    <t>AQUARELLE POWDER                    18 G</t>
  </si>
  <si>
    <t>POWDER BLUSH</t>
  </si>
  <si>
    <t>KHOL</t>
  </si>
  <si>
    <t>HEAVEN FOUNDATION</t>
  </si>
  <si>
    <t>ML VOLUPTUOUS SMILE               5,5 ML</t>
  </si>
  <si>
    <t>LIPSTICK MATTE</t>
  </si>
  <si>
    <t>ML SENSUAL SMILE                  5,5 ML</t>
  </si>
  <si>
    <t>ML NEVER FORGET SMILE             5,5 ML</t>
  </si>
  <si>
    <t>BROW GEL DARK BROWN               2,2 ML</t>
  </si>
  <si>
    <t>EYE BROW</t>
  </si>
  <si>
    <t>DE</t>
  </si>
  <si>
    <t>ML SENORITA                       5,5 ML</t>
  </si>
  <si>
    <t>ML L ECHAPPEE RED                 5,5 ML</t>
  </si>
  <si>
    <t>ML MATT CHERI                     5,5 ML</t>
  </si>
  <si>
    <t>ML ATTENTIONALLY                  5,5 ML</t>
  </si>
  <si>
    <t>APRICOT THERAPY                     6 ML</t>
  </si>
  <si>
    <t>LIP OIL</t>
  </si>
  <si>
    <t>LIP BALM</t>
  </si>
  <si>
    <t>PRIMER+FINISH</t>
  </si>
  <si>
    <t>EXCEPTION BLACK WP                   9 G</t>
  </si>
  <si>
    <t>MASCARA</t>
  </si>
  <si>
    <t>SURPRISING BALM                   3,5 ML</t>
  </si>
  <si>
    <t>BROW 3IN1 TRIPLE TIP PENCIL        0,4 G</t>
  </si>
  <si>
    <t>EYELINER</t>
  </si>
  <si>
    <t>ES STELLAR PINK                    2,5 G</t>
  </si>
  <si>
    <t>EYESHADOW MONO</t>
  </si>
  <si>
    <t>PRIME+GLOW                         30 ML</t>
  </si>
  <si>
    <t>MINI BABY GIRL                       5 G</t>
  </si>
  <si>
    <t>MINI LIPSTICK SHINE</t>
  </si>
  <si>
    <t>MINI FOREVER RED                     5 G</t>
  </si>
  <si>
    <t>DUO FACE GLOW                      4,5 G</t>
  </si>
  <si>
    <t>FACE GLOW</t>
  </si>
  <si>
    <t>CONCEALER</t>
  </si>
  <si>
    <t>NATURAL MAT CREAM</t>
  </si>
  <si>
    <t>NMC PURE BEIGE                      11 G</t>
  </si>
  <si>
    <t>NMC UMBER                           11 G</t>
  </si>
  <si>
    <t>MEDIUM COVER CONCEALER LINEN    7 ML</t>
  </si>
  <si>
    <t>MEDIUM COVER CONCEALER IVORY    7 ML</t>
  </si>
  <si>
    <t>MEDIUM COVER CONCEALER LIGHT BEIGE 7 ML</t>
  </si>
  <si>
    <t>MEDIUM COVER CONCEALER BEIGE 7 ML</t>
  </si>
  <si>
    <t>PERFECT RADIANCE LINEN             30 ML</t>
  </si>
  <si>
    <t>AGE-DEF FOUNDATION</t>
  </si>
  <si>
    <t>PERFECT RADIANCE IVORY             30 ML</t>
  </si>
  <si>
    <t>PERFECT RADIANCE SO BEIGE          30 ML</t>
  </si>
  <si>
    <t>PERFECT RADIANCE NEUTRAL           30 ML</t>
  </si>
  <si>
    <t>PERFECT RADIANCE SO CREAM          30 ML</t>
  </si>
  <si>
    <t>PERFECT RADIANCE SEN VEIL          30 ML</t>
  </si>
  <si>
    <t>BROW COLORED PENCIL TRANSPAREN</t>
  </si>
  <si>
    <t>EYEBROW COLORED</t>
  </si>
  <si>
    <t>BROW COLORED PENCIL BLONDE</t>
  </si>
  <si>
    <t>BROW COLORED PENCIL LATTE MAC.</t>
  </si>
  <si>
    <t>BROW COLORED PENCIL CHOCOLATE</t>
  </si>
  <si>
    <t>NOUR CUTICLE PEN                    2 ML</t>
  </si>
  <si>
    <t>NAIL CARE</t>
  </si>
  <si>
    <t>LIPSTICK</t>
  </si>
  <si>
    <t>BROW DEFINER BLONDE</t>
  </si>
  <si>
    <t>BROW DEFINER BRUNETTE</t>
  </si>
  <si>
    <t>PEARLS HARM COLOR CORRECTING        20 G</t>
  </si>
  <si>
    <t>PEARL POWDER</t>
  </si>
  <si>
    <t>PEARLS HARM PINK MY CHEEKS          20 G</t>
  </si>
  <si>
    <t>PEARL ROUGE</t>
  </si>
  <si>
    <t>PEARLS HARM SHAPE MY CHEEKS         20 G</t>
  </si>
  <si>
    <t>MATTIFYING POWDER</t>
  </si>
  <si>
    <t>DOUGLAS NATURALS</t>
  </si>
  <si>
    <t>HYDRATING MASK                     10 ML</t>
  </si>
  <si>
    <t>TRAVEL HAND CREAM                  30 ML</t>
  </si>
  <si>
    <t>TRAVEL NIGHT CREAM                 15 ML</t>
  </si>
  <si>
    <t>HYDRATING MASK TUBE                50 ML</t>
  </si>
  <si>
    <t>PEELING MASK TUBE                  50 ML</t>
  </si>
  <si>
    <t>DOUGLAS NHF</t>
  </si>
  <si>
    <t>NAILS</t>
  </si>
  <si>
    <t>SELF TANNING MILK                 100 ML</t>
  </si>
  <si>
    <t>DOUGLAS SUN</t>
  </si>
  <si>
    <t>SUN</t>
  </si>
  <si>
    <t>SELF TANNING CONCENTRATE           30 ML</t>
  </si>
  <si>
    <t>SELF TANNING</t>
  </si>
  <si>
    <t>SELF TANNING BODY MIST            150 ML</t>
  </si>
  <si>
    <t>DOUGLAS Cosmetic</t>
  </si>
  <si>
    <t>Innerpacking</t>
  </si>
  <si>
    <t>pcs/carton</t>
  </si>
  <si>
    <t>PERFUME STICK  2,5 G</t>
  </si>
  <si>
    <t>COME BACK BEAUTY                     5 G</t>
  </si>
  <si>
    <t>H FDT LIGHT BEIGE                  12 ML</t>
  </si>
  <si>
    <t>H FDT MEDIUM BEIGE                 12 ML</t>
  </si>
  <si>
    <t>LB VIOLET                         3,5 ML</t>
  </si>
  <si>
    <t>FELT TIP EYELINER GREEN            1,6 G</t>
  </si>
  <si>
    <t>HCC LINEN                           4 ML</t>
  </si>
  <si>
    <t>HCC IVORY                           4 ML</t>
  </si>
  <si>
    <t>HCC LIGHT BEIGE                     4 ML</t>
  </si>
  <si>
    <t>TONIFYING MASK               50 ML</t>
  </si>
  <si>
    <t>DARE TO POP</t>
  </si>
  <si>
    <t>DARE TO CRUSH</t>
  </si>
  <si>
    <t>DARE TO CRAVE</t>
  </si>
  <si>
    <t>DARE TO WISH</t>
  </si>
  <si>
    <t>DARE TO CHARM</t>
  </si>
  <si>
    <t>ULTIMATE BEIGE                      10 G</t>
  </si>
  <si>
    <t>DEEP BEIGE                          10 G</t>
  </si>
  <si>
    <t>Picture of item</t>
  </si>
  <si>
    <t>total Euro Pallets 
per Product</t>
  </si>
  <si>
    <t>NAIL POLISH</t>
  </si>
  <si>
    <t>LU</t>
  </si>
  <si>
    <t>CUTICLE REMOVER                     9 ML</t>
  </si>
  <si>
    <t>REVITALIZING HAND PEELING         150 ML</t>
  </si>
  <si>
    <t>HANDS</t>
  </si>
  <si>
    <t>CLUB HOUSE                         10 ML</t>
  </si>
  <si>
    <t>DOUGLAS Cosmetics</t>
  </si>
  <si>
    <t>update 06.1.2022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</si>
</sst>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#,##0\ &quot;€&quot;;[Red]\-#,##0\ &quot;€&quot;"/>
    <numFmt numFmtId="164" formatCode="#,##0.00\ &quot;€&quot;"/>
    <numFmt numFmtId="165" formatCode="#,##0\ &quot;€&quot;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</borders>
  <cellStyleXfs count="8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0" fillId="0" borderId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68">
    <xf numFmtId="0" fontId="0" fillId="0" borderId="0" xfId="0"/>
    <xf numFmtId="0" fontId="19" fillId="0" borderId="0" xfId="0" applyFont="1"/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21" fillId="0" borderId="0" xfId="0" applyFont="1"/>
    <xf numFmtId="0" fontId="18" fillId="0" borderId="0" xfId="0" applyFont="1" applyAlignment="1">
      <alignment horizontal="center"/>
    </xf>
    <xf numFmtId="1" fontId="19" fillId="0" borderId="0" xfId="0" applyNumberFormat="1" applyFont="1" applyAlignment="1">
      <alignment horizontal="center"/>
    </xf>
    <xf numFmtId="0" fontId="18" fillId="0" borderId="0" xfId="0" applyFont="1"/>
    <xf numFmtId="165" fontId="18" fillId="34" borderId="10" xfId="0" applyNumberFormat="1" applyFont="1" applyFill="1" applyBorder="1" applyAlignment="1">
      <alignment horizontal="center" vertical="center" textRotation="90" wrapText="1"/>
    </xf>
    <xf numFmtId="0" fontId="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/>
    <xf numFmtId="0" fontId="19" fillId="0" borderId="0" xfId="0" applyFont="1" applyAlignment="1">
      <alignment horizontal="center"/>
    </xf>
    <xf numFmtId="165" fontId="18" fillId="0" borderId="10" xfId="0" applyNumberFormat="1" applyFont="1" applyBorder="1" applyAlignment="1">
      <alignment horizontal="center" vertical="center" wrapText="1"/>
    </xf>
    <xf numFmtId="1" fontId="18" fillId="0" borderId="10" xfId="0" applyNumberFormat="1" applyFont="1" applyFill="1" applyBorder="1" applyAlignment="1">
      <alignment horizontal="center" vertical="center" wrapText="1"/>
    </xf>
    <xf numFmtId="1" fontId="18" fillId="0" borderId="10" xfId="0" applyNumberFormat="1" applyFont="1" applyFill="1" applyBorder="1" applyAlignment="1">
      <alignment horizontal="left" vertical="center" wrapText="1"/>
    </xf>
    <xf numFmtId="164" fontId="18" fillId="0" borderId="10" xfId="0" applyNumberFormat="1" applyFont="1" applyFill="1" applyBorder="1" applyAlignment="1">
      <alignment horizontal="center" vertical="center" wrapText="1"/>
    </xf>
    <xf numFmtId="3" fontId="18" fillId="33" borderId="0" xfId="0" applyNumberFormat="1" applyFont="1" applyFill="1"/>
    <xf numFmtId="165" fontId="18" fillId="33" borderId="10" xfId="0" applyNumberFormat="1" applyFont="1" applyFill="1" applyBorder="1" applyAlignment="1">
      <alignment horizontal="center" vertical="center" wrapText="1"/>
    </xf>
    <xf numFmtId="3" fontId="18" fillId="33" borderId="10" xfId="0" applyNumberFormat="1" applyFont="1" applyFill="1" applyBorder="1" applyAlignment="1">
      <alignment horizontal="center" vertical="center" wrapText="1"/>
    </xf>
    <xf numFmtId="165" fontId="18" fillId="0" borderId="10" xfId="0" applyNumberFormat="1" applyFont="1" applyBorder="1" applyAlignment="1">
      <alignment horizontal="left" vertical="center" wrapText="1"/>
    </xf>
    <xf numFmtId="165" fontId="16" fillId="0" borderId="10" xfId="0" applyNumberFormat="1" applyFont="1" applyBorder="1" applyAlignment="1">
      <alignment horizontal="center" vertical="center" wrapText="1"/>
    </xf>
    <xf numFmtId="0" fontId="19" fillId="0" borderId="10" xfId="0" applyFont="1" applyBorder="1" applyAlignment="1">
      <alignment horizontal="left"/>
    </xf>
    <xf numFmtId="1" fontId="19" fillId="0" borderId="10" xfId="0" applyNumberFormat="1" applyFont="1" applyBorder="1" applyAlignment="1">
      <alignment horizontal="center"/>
    </xf>
    <xf numFmtId="164" fontId="19" fillId="0" borderId="10" xfId="0" applyNumberFormat="1" applyFont="1" applyBorder="1"/>
    <xf numFmtId="0" fontId="19" fillId="35" borderId="10" xfId="0" applyFont="1" applyFill="1" applyBorder="1" applyAlignment="1">
      <alignment horizontal="center"/>
    </xf>
    <xf numFmtId="0" fontId="0" fillId="0" borderId="10" xfId="0" applyBorder="1"/>
    <xf numFmtId="0" fontId="19" fillId="0" borderId="10" xfId="0" applyFont="1" applyBorder="1" applyAlignment="1">
      <alignment horizontal="center"/>
    </xf>
    <xf numFmtId="3" fontId="18" fillId="33" borderId="10" xfId="0" applyNumberFormat="1" applyFont="1" applyFill="1" applyBorder="1"/>
    <xf numFmtId="165" fontId="18" fillId="33" borderId="10" xfId="0" applyNumberFormat="1" applyFont="1" applyFill="1" applyBorder="1"/>
    <xf numFmtId="3" fontId="18" fillId="33" borderId="10" xfId="0" applyNumberFormat="1" applyFont="1" applyFill="1" applyBorder="1" applyAlignment="1">
      <alignment horizontal="right"/>
    </xf>
    <xf numFmtId="0" fontId="0" fillId="35" borderId="10" xfId="0" applyFill="1" applyBorder="1" applyAlignment="1">
      <alignment horizontal="center"/>
    </xf>
    <xf numFmtId="0" fontId="19" fillId="35" borderId="10" xfId="0" applyFont="1" applyFill="1" applyBorder="1" applyAlignment="1">
      <alignment horizontal="left"/>
    </xf>
    <xf numFmtId="1" fontId="19" fillId="35" borderId="10" xfId="0" applyNumberFormat="1" applyFont="1" applyFill="1" applyBorder="1" applyAlignment="1">
      <alignment horizontal="center"/>
    </xf>
    <xf numFmtId="164" fontId="19" fillId="35" borderId="10" xfId="0" applyNumberFormat="1" applyFont="1" applyFill="1" applyBorder="1"/>
    <xf numFmtId="1" fontId="18" fillId="0" borderId="10" xfId="0" applyNumberFormat="1" applyFont="1" applyBorder="1" applyAlignment="1">
      <alignment horizontal="center" vertical="center" wrapText="1"/>
    </xf>
    <xf numFmtId="1" fontId="18" fillId="0" borderId="10" xfId="0" applyNumberFormat="1" applyFont="1" applyBorder="1" applyAlignment="1">
      <alignment horizontal="left" vertical="center" wrapText="1"/>
    </xf>
    <xf numFmtId="164" fontId="18" fillId="0" borderId="10" xfId="0" applyNumberFormat="1" applyFont="1" applyBorder="1" applyAlignment="1">
      <alignment horizontal="center" vertical="center" wrapText="1"/>
    </xf>
    <xf numFmtId="165" fontId="18" fillId="35" borderId="10" xfId="0" applyNumberFormat="1" applyFont="1" applyFill="1" applyBorder="1" applyAlignment="1">
      <alignment horizontal="center" vertical="center" textRotation="90" wrapText="1"/>
    </xf>
    <xf numFmtId="165" fontId="16" fillId="0" borderId="10" xfId="0" applyNumberFormat="1" applyFont="1" applyBorder="1" applyAlignment="1">
      <alignment horizontal="center" vertical="center" textRotation="90" wrapText="1"/>
    </xf>
    <xf numFmtId="0" fontId="0" fillId="0" borderId="10" xfId="0" applyBorder="1" applyAlignment="1">
      <alignment horizontal="center"/>
    </xf>
    <xf numFmtId="164" fontId="18" fillId="35" borderId="10" xfId="0" applyNumberFormat="1" applyFont="1" applyFill="1" applyBorder="1"/>
    <xf numFmtId="0" fontId="16" fillId="0" borderId="0" xfId="0" applyFont="1"/>
    <xf numFmtId="165" fontId="18" fillId="33" borderId="0" xfId="0" applyNumberFormat="1" applyFont="1" applyFill="1"/>
    <xf numFmtId="164" fontId="19" fillId="0" borderId="0" xfId="0" applyNumberFormat="1" applyFont="1"/>
    <xf numFmtId="164" fontId="0" fillId="0" borderId="0" xfId="0" applyNumberFormat="1"/>
    <xf numFmtId="0" fontId="19" fillId="0" borderId="0" xfId="0" applyFont="1" applyBorder="1" applyAlignment="1">
      <alignment horizontal="center"/>
    </xf>
    <xf numFmtId="0" fontId="19" fillId="35" borderId="0" xfId="0" applyFont="1" applyFill="1" applyBorder="1" applyAlignment="1">
      <alignment horizontal="left"/>
    </xf>
    <xf numFmtId="1" fontId="19" fillId="35" borderId="0" xfId="0" applyNumberFormat="1" applyFont="1" applyFill="1" applyBorder="1" applyAlignment="1">
      <alignment horizontal="center"/>
    </xf>
    <xf numFmtId="164" fontId="19" fillId="35" borderId="0" xfId="0" applyNumberFormat="1" applyFont="1" applyFill="1" applyBorder="1"/>
    <xf numFmtId="0" fontId="19" fillId="35" borderId="0" xfId="0" applyFont="1" applyFill="1" applyBorder="1" applyAlignment="1">
      <alignment horizontal="center"/>
    </xf>
    <xf numFmtId="0" fontId="0" fillId="35" borderId="0" xfId="0" applyFill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164" fontId="0" fillId="0" borderId="10" xfId="0" applyNumberFormat="1" applyBorder="1"/>
    <xf numFmtId="3" fontId="0" fillId="33" borderId="10" xfId="0" applyNumberFormat="1" applyFill="1" applyBorder="1"/>
    <xf numFmtId="6" fontId="0" fillId="33" borderId="10" xfId="0" applyNumberFormat="1" applyFill="1" applyBorder="1"/>
    <xf numFmtId="3" fontId="18" fillId="0" borderId="10" xfId="0" applyNumberFormat="1" applyFont="1" applyFill="1" applyBorder="1"/>
    <xf numFmtId="165" fontId="18" fillId="0" borderId="10" xfId="0" applyNumberFormat="1" applyFont="1" applyFill="1" applyBorder="1"/>
    <xf numFmtId="3" fontId="18" fillId="0" borderId="0" xfId="0" applyNumberFormat="1" applyFont="1" applyFill="1" applyBorder="1"/>
    <xf numFmtId="165" fontId="18" fillId="0" borderId="0" xfId="0" applyNumberFormat="1" applyFont="1" applyFill="1" applyBorder="1"/>
    <xf numFmtId="0" fontId="0" fillId="0" borderId="0" xfId="0" applyFill="1"/>
    <xf numFmtId="3" fontId="18" fillId="0" borderId="10" xfId="0" applyNumberFormat="1" applyFont="1" applyFill="1" applyBorder="1" applyAlignment="1">
      <alignment horizontal="right"/>
    </xf>
    <xf numFmtId="3" fontId="18" fillId="0" borderId="0" xfId="0" applyNumberFormat="1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0" fontId="0" fillId="0" borderId="0" xfId="0" applyFont="1"/>
    <xf numFmtId="3" fontId="0" fillId="0" borderId="10" xfId="0" applyNumberFormat="1" applyFont="1" applyBorder="1" applyAlignment="1">
      <alignment horizontal="right"/>
    </xf>
    <xf numFmtId="3" fontId="0" fillId="0" borderId="0" xfId="0" applyNumberFormat="1" applyFont="1" applyBorder="1" applyAlignment="1">
      <alignment horizontal="right"/>
    </xf>
  </cellXfs>
  <cellStyles count="83">
    <cellStyle name="20 % - Akzent1 2" xfId="52"/>
    <cellStyle name="20 % - Akzent2 2" xfId="56"/>
    <cellStyle name="20 % - Akzent3 2" xfId="60"/>
    <cellStyle name="20 % - Akzent4 2" xfId="64"/>
    <cellStyle name="20 % - Akzent5 2" xfId="68"/>
    <cellStyle name="20 % - Akzent6 2" xfId="72"/>
    <cellStyle name="20% - Accent1" xfId="18" builtinId="30" customBuiltin="1"/>
    <cellStyle name="20% - Accent2" xfId="21" builtinId="34" customBuiltin="1"/>
    <cellStyle name="20% - Accent3" xfId="24" builtinId="38" customBuiltin="1"/>
    <cellStyle name="20% - Accent4" xfId="27" builtinId="42" customBuiltin="1"/>
    <cellStyle name="20% - Accent5" xfId="30" builtinId="46" customBuiltin="1"/>
    <cellStyle name="20% - Accent6" xfId="33" builtinId="50" customBuiltin="1"/>
    <cellStyle name="40 % - Akzent1 2" xfId="53"/>
    <cellStyle name="40 % - Akzent2 2" xfId="57"/>
    <cellStyle name="40 % - Akzent3 2" xfId="61"/>
    <cellStyle name="40 % - Akzent4 2" xfId="65"/>
    <cellStyle name="40 % - Akzent5 2" xfId="69"/>
    <cellStyle name="40 % - Akzent6 2" xfId="73"/>
    <cellStyle name="40% - Accent1" xfId="19" builtinId="31" customBuiltin="1"/>
    <cellStyle name="40% - Accent2" xfId="22" builtinId="35" customBuiltin="1"/>
    <cellStyle name="40% - Accent3" xfId="25" builtinId="39" customBuiltin="1"/>
    <cellStyle name="40% - Accent4" xfId="28" builtinId="43" customBuiltin="1"/>
    <cellStyle name="40% - Accent5" xfId="31" builtinId="47" customBuiltin="1"/>
    <cellStyle name="40% - Accent6" xfId="34" builtinId="51" customBuiltin="1"/>
    <cellStyle name="60 % - Akzent1 2" xfId="54"/>
    <cellStyle name="60 % - Akzent1 3" xfId="77"/>
    <cellStyle name="60 % - Akzent2 2" xfId="58"/>
    <cellStyle name="60 % - Akzent2 3" xfId="78"/>
    <cellStyle name="60 % - Akzent3 2" xfId="62"/>
    <cellStyle name="60 % - Akzent3 3" xfId="79"/>
    <cellStyle name="60 % - Akzent4 2" xfId="66"/>
    <cellStyle name="60 % - Akzent4 3" xfId="80"/>
    <cellStyle name="60 % - Akzent5 2" xfId="70"/>
    <cellStyle name="60 % - Akzent5 3" xfId="81"/>
    <cellStyle name="60 % - Akzent6 2" xfId="74"/>
    <cellStyle name="60 % - Akzent6 3" xfId="82"/>
    <cellStyle name="Accent1" xfId="17" builtinId="29" customBuiltin="1"/>
    <cellStyle name="Accent2" xfId="20" builtinId="33" customBuiltin="1"/>
    <cellStyle name="Accent3" xfId="23" builtinId="37" customBuiltin="1"/>
    <cellStyle name="Accent4" xfId="26" builtinId="41" customBuiltin="1"/>
    <cellStyle name="Accent5" xfId="29" builtinId="45" customBuiltin="1"/>
    <cellStyle name="Accent6" xfId="32" builtinId="49" customBuiltin="1"/>
    <cellStyle name="Akzent1 2" xfId="51"/>
    <cellStyle name="Akzent2 2" xfId="55"/>
    <cellStyle name="Akzent3 2" xfId="59"/>
    <cellStyle name="Akzent4 2" xfId="63"/>
    <cellStyle name="Akzent5 2" xfId="67"/>
    <cellStyle name="Akzent6 2" xfId="71"/>
    <cellStyle name="Ausgabe 2" xfId="44"/>
    <cellStyle name="Bad" xfId="7" builtinId="27" customBuiltin="1"/>
    <cellStyle name="Berechnung 2" xfId="45"/>
    <cellStyle name="Calculation" xfId="10" builtinId="22" customBuiltin="1"/>
    <cellStyle name="Check Cell" xfId="12" builtinId="23" customBuiltin="1"/>
    <cellStyle name="Eingabe 2" xfId="43"/>
    <cellStyle name="Ergebnis 2" xfId="50"/>
    <cellStyle name="Erklärender Text 2" xfId="49"/>
    <cellStyle name="Explanatory Text" xfId="15" builtinId="53" customBuiltin="1"/>
    <cellStyle name="Good" xfId="6" builtinId="26" customBuiltin="1"/>
    <cellStyle name="Gut 2" xfId="40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8" builtinId="20" customBuiltin="1"/>
    <cellStyle name="Linked Cell" xfId="11" builtinId="24" customBuiltin="1"/>
    <cellStyle name="Neutral 2" xfId="42"/>
    <cellStyle name="Neutral 3" xfId="76"/>
    <cellStyle name="Normal" xfId="0" builtinId="0"/>
    <cellStyle name="Note" xfId="14" builtinId="10" customBuiltin="1"/>
    <cellStyle name="Output" xfId="9" builtinId="21" customBuiltin="1"/>
    <cellStyle name="Schlecht 2" xfId="41"/>
    <cellStyle name="Standard 2" xfId="35"/>
    <cellStyle name="Title" xfId="1" builtinId="15" customBuiltin="1"/>
    <cellStyle name="Total" xfId="16" builtinId="25" customBuiltin="1"/>
    <cellStyle name="Überschrift 1 2" xfId="36"/>
    <cellStyle name="Überschrift 2 2" xfId="37"/>
    <cellStyle name="Überschrift 3 2" xfId="38"/>
    <cellStyle name="Überschrift 4 2" xfId="39"/>
    <cellStyle name="Überschrift 5" xfId="75"/>
    <cellStyle name="Verknüpfte Zelle 2" xfId="46"/>
    <cellStyle name="Warnender Text 2" xfId="48"/>
    <cellStyle name="Warning Text" xfId="13" builtinId="11" customBuiltin="1"/>
    <cellStyle name="Zelle überprüfen 2" xfId="47"/>
  </cellStyles>
  <dxfs count="0"/>
  <tableStyles count="0" defaultTableStyle="TableStyleMedium2" defaultPivotStyle="PivotStyleLight16"/>
  <colors>
    <mruColors>
      <color rgb="FF66FF66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g"/><Relationship Id="rId64" Type="http://schemas.openxmlformats.org/officeDocument/2006/relationships/image" Target="../media/image64.jpeg"/><Relationship Id="rId69" Type="http://schemas.openxmlformats.org/officeDocument/2006/relationships/image" Target="../media/image69.jp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g"/><Relationship Id="rId57" Type="http://schemas.openxmlformats.org/officeDocument/2006/relationships/image" Target="../media/image5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87865</xdr:colOff>
      <xdr:row>2</xdr:row>
      <xdr:rowOff>48510</xdr:rowOff>
    </xdr:from>
    <xdr:to>
      <xdr:col>1</xdr:col>
      <xdr:colOff>1704974</xdr:colOff>
      <xdr:row>2</xdr:row>
      <xdr:rowOff>283017</xdr:rowOff>
    </xdr:to>
    <xdr:pic>
      <xdr:nvPicPr>
        <xdr:cNvPr id="19" name="Grafik 18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436391" y="9082234"/>
          <a:ext cx="234507" cy="1617109"/>
        </a:xfrm>
        <a:prstGeom prst="rect">
          <a:avLst/>
        </a:prstGeom>
      </xdr:spPr>
    </xdr:pic>
    <xdr:clientData/>
  </xdr:twoCellAnchor>
  <xdr:twoCellAnchor>
    <xdr:from>
      <xdr:col>1</xdr:col>
      <xdr:colOff>85724</xdr:colOff>
      <xdr:row>4</xdr:row>
      <xdr:rowOff>66675</xdr:rowOff>
    </xdr:from>
    <xdr:to>
      <xdr:col>1</xdr:col>
      <xdr:colOff>1714499</xdr:colOff>
      <xdr:row>4</xdr:row>
      <xdr:rowOff>304803</xdr:rowOff>
    </xdr:to>
    <xdr:pic>
      <xdr:nvPicPr>
        <xdr:cNvPr id="25" name="Grafik 24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438273" y="10582276"/>
          <a:ext cx="238128" cy="1628775"/>
        </a:xfrm>
        <a:prstGeom prst="rect">
          <a:avLst/>
        </a:prstGeom>
      </xdr:spPr>
    </xdr:pic>
    <xdr:clientData/>
  </xdr:twoCellAnchor>
  <xdr:twoCellAnchor>
    <xdr:from>
      <xdr:col>1</xdr:col>
      <xdr:colOff>676275</xdr:colOff>
      <xdr:row>5</xdr:row>
      <xdr:rowOff>47626</xdr:rowOff>
    </xdr:from>
    <xdr:to>
      <xdr:col>1</xdr:col>
      <xdr:colOff>1085850</xdr:colOff>
      <xdr:row>5</xdr:row>
      <xdr:rowOff>1181100</xdr:rowOff>
    </xdr:to>
    <xdr:pic>
      <xdr:nvPicPr>
        <xdr:cNvPr id="26" name="Grafik 25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0212051"/>
          <a:ext cx="409575" cy="1133474"/>
        </a:xfrm>
        <a:prstGeom prst="rect">
          <a:avLst/>
        </a:prstGeom>
      </xdr:spPr>
    </xdr:pic>
    <xdr:clientData/>
  </xdr:twoCellAnchor>
  <xdr:twoCellAnchor>
    <xdr:from>
      <xdr:col>1</xdr:col>
      <xdr:colOff>676275</xdr:colOff>
      <xdr:row>6</xdr:row>
      <xdr:rowOff>38100</xdr:rowOff>
    </xdr:from>
    <xdr:to>
      <xdr:col>1</xdr:col>
      <xdr:colOff>1123950</xdr:colOff>
      <xdr:row>6</xdr:row>
      <xdr:rowOff>1181100</xdr:rowOff>
    </xdr:to>
    <xdr:pic>
      <xdr:nvPicPr>
        <xdr:cNvPr id="27" name="Grafik 26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1431250"/>
          <a:ext cx="447675" cy="1143000"/>
        </a:xfrm>
        <a:prstGeom prst="rect">
          <a:avLst/>
        </a:prstGeom>
      </xdr:spPr>
    </xdr:pic>
    <xdr:clientData/>
  </xdr:twoCellAnchor>
  <xdr:twoCellAnchor>
    <xdr:from>
      <xdr:col>1</xdr:col>
      <xdr:colOff>676276</xdr:colOff>
      <xdr:row>7</xdr:row>
      <xdr:rowOff>38100</xdr:rowOff>
    </xdr:from>
    <xdr:to>
      <xdr:col>1</xdr:col>
      <xdr:colOff>1078856</xdr:colOff>
      <xdr:row>7</xdr:row>
      <xdr:rowOff>1247775</xdr:rowOff>
    </xdr:to>
    <xdr:pic>
      <xdr:nvPicPr>
        <xdr:cNvPr id="28" name="Grafik 27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1" y="22640925"/>
          <a:ext cx="402580" cy="1209675"/>
        </a:xfrm>
        <a:prstGeom prst="rect">
          <a:avLst/>
        </a:prstGeom>
      </xdr:spPr>
    </xdr:pic>
    <xdr:clientData/>
  </xdr:twoCellAnchor>
  <xdr:twoCellAnchor>
    <xdr:from>
      <xdr:col>1</xdr:col>
      <xdr:colOff>400051</xdr:colOff>
      <xdr:row>8</xdr:row>
      <xdr:rowOff>47625</xdr:rowOff>
    </xdr:from>
    <xdr:to>
      <xdr:col>1</xdr:col>
      <xdr:colOff>1352551</xdr:colOff>
      <xdr:row>8</xdr:row>
      <xdr:rowOff>1210519</xdr:rowOff>
    </xdr:to>
    <xdr:pic>
      <xdr:nvPicPr>
        <xdr:cNvPr id="36" name="Grafik 35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6" y="30079950"/>
          <a:ext cx="952500" cy="1162894"/>
        </a:xfrm>
        <a:prstGeom prst="rect">
          <a:avLst/>
        </a:prstGeom>
      </xdr:spPr>
    </xdr:pic>
    <xdr:clientData/>
  </xdr:twoCellAnchor>
  <xdr:twoCellAnchor>
    <xdr:from>
      <xdr:col>1</xdr:col>
      <xdr:colOff>419101</xdr:colOff>
      <xdr:row>9</xdr:row>
      <xdr:rowOff>28576</xdr:rowOff>
    </xdr:from>
    <xdr:to>
      <xdr:col>1</xdr:col>
      <xdr:colOff>1263341</xdr:colOff>
      <xdr:row>9</xdr:row>
      <xdr:rowOff>1304926</xdr:rowOff>
    </xdr:to>
    <xdr:pic>
      <xdr:nvPicPr>
        <xdr:cNvPr id="38" name="Grafik 37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6" y="32423101"/>
          <a:ext cx="844240" cy="1276350"/>
        </a:xfrm>
        <a:prstGeom prst="rect">
          <a:avLst/>
        </a:prstGeom>
      </xdr:spPr>
    </xdr:pic>
    <xdr:clientData/>
  </xdr:twoCellAnchor>
  <xdr:twoCellAnchor>
    <xdr:from>
      <xdr:col>1</xdr:col>
      <xdr:colOff>361951</xdr:colOff>
      <xdr:row>10</xdr:row>
      <xdr:rowOff>38100</xdr:rowOff>
    </xdr:from>
    <xdr:to>
      <xdr:col>1</xdr:col>
      <xdr:colOff>1409700</xdr:colOff>
      <xdr:row>10</xdr:row>
      <xdr:rowOff>1315294</xdr:rowOff>
    </xdr:to>
    <xdr:pic>
      <xdr:nvPicPr>
        <xdr:cNvPr id="44" name="Grafik 43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6" y="40328850"/>
          <a:ext cx="1047749" cy="1277194"/>
        </a:xfrm>
        <a:prstGeom prst="rect">
          <a:avLst/>
        </a:prstGeom>
      </xdr:spPr>
    </xdr:pic>
    <xdr:clientData/>
  </xdr:twoCellAnchor>
  <xdr:twoCellAnchor>
    <xdr:from>
      <xdr:col>1</xdr:col>
      <xdr:colOff>419100</xdr:colOff>
      <xdr:row>11</xdr:row>
      <xdr:rowOff>47625</xdr:rowOff>
    </xdr:from>
    <xdr:to>
      <xdr:col>1</xdr:col>
      <xdr:colOff>1400175</xdr:colOff>
      <xdr:row>11</xdr:row>
      <xdr:rowOff>1292887</xdr:rowOff>
    </xdr:to>
    <xdr:pic>
      <xdr:nvPicPr>
        <xdr:cNvPr id="45" name="Grafik 44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41786175"/>
          <a:ext cx="981075" cy="1245262"/>
        </a:xfrm>
        <a:prstGeom prst="rect">
          <a:avLst/>
        </a:prstGeom>
      </xdr:spPr>
    </xdr:pic>
    <xdr:clientData/>
  </xdr:twoCellAnchor>
  <xdr:twoCellAnchor>
    <xdr:from>
      <xdr:col>1</xdr:col>
      <xdr:colOff>419101</xdr:colOff>
      <xdr:row>12</xdr:row>
      <xdr:rowOff>57150</xdr:rowOff>
    </xdr:from>
    <xdr:to>
      <xdr:col>1</xdr:col>
      <xdr:colOff>1409700</xdr:colOff>
      <xdr:row>12</xdr:row>
      <xdr:rowOff>1210519</xdr:rowOff>
    </xdr:to>
    <xdr:pic>
      <xdr:nvPicPr>
        <xdr:cNvPr id="47" name="Grafik 46">
          <a:extLst>
            <a:ext uri="{FF2B5EF4-FFF2-40B4-BE49-F238E27FC236}">
              <a16:creationId xmlns=""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6" y="44529375"/>
          <a:ext cx="990599" cy="1153369"/>
        </a:xfrm>
        <a:prstGeom prst="rect">
          <a:avLst/>
        </a:prstGeom>
      </xdr:spPr>
    </xdr:pic>
    <xdr:clientData/>
  </xdr:twoCellAnchor>
  <xdr:twoCellAnchor>
    <xdr:from>
      <xdr:col>1</xdr:col>
      <xdr:colOff>123826</xdr:colOff>
      <xdr:row>13</xdr:row>
      <xdr:rowOff>47626</xdr:rowOff>
    </xdr:from>
    <xdr:to>
      <xdr:col>1</xdr:col>
      <xdr:colOff>1724025</xdr:colOff>
      <xdr:row>13</xdr:row>
      <xdr:rowOff>1247776</xdr:rowOff>
    </xdr:to>
    <xdr:pic>
      <xdr:nvPicPr>
        <xdr:cNvPr id="51" name="Grafik 50">
          <a:extLst>
            <a:ext uri="{FF2B5EF4-FFF2-40B4-BE49-F238E27FC236}">
              <a16:creationId xmlns=""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1" y="49749076"/>
          <a:ext cx="1600199" cy="1200150"/>
        </a:xfrm>
        <a:prstGeom prst="rect">
          <a:avLst/>
        </a:prstGeom>
      </xdr:spPr>
    </xdr:pic>
    <xdr:clientData/>
  </xdr:twoCellAnchor>
  <xdr:twoCellAnchor>
    <xdr:from>
      <xdr:col>1</xdr:col>
      <xdr:colOff>276225</xdr:colOff>
      <xdr:row>14</xdr:row>
      <xdr:rowOff>38100</xdr:rowOff>
    </xdr:from>
    <xdr:to>
      <xdr:col>1</xdr:col>
      <xdr:colOff>1543050</xdr:colOff>
      <xdr:row>14</xdr:row>
      <xdr:rowOff>1286719</xdr:rowOff>
    </xdr:to>
    <xdr:pic>
      <xdr:nvPicPr>
        <xdr:cNvPr id="52" name="Grafik 51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51054000"/>
          <a:ext cx="1266825" cy="1248619"/>
        </a:xfrm>
        <a:prstGeom prst="rect">
          <a:avLst/>
        </a:prstGeom>
      </xdr:spPr>
    </xdr:pic>
    <xdr:clientData/>
  </xdr:twoCellAnchor>
  <xdr:twoCellAnchor>
    <xdr:from>
      <xdr:col>1</xdr:col>
      <xdr:colOff>276226</xdr:colOff>
      <xdr:row>15</xdr:row>
      <xdr:rowOff>47625</xdr:rowOff>
    </xdr:from>
    <xdr:to>
      <xdr:col>1</xdr:col>
      <xdr:colOff>1543050</xdr:colOff>
      <xdr:row>15</xdr:row>
      <xdr:rowOff>1248619</xdr:rowOff>
    </xdr:to>
    <xdr:pic>
      <xdr:nvPicPr>
        <xdr:cNvPr id="53" name="Grafik 52">
          <a:extLst>
            <a:ext uri="{FF2B5EF4-FFF2-40B4-BE49-F238E27FC236}">
              <a16:creationId xmlns=""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1" y="52397025"/>
          <a:ext cx="1266824" cy="1200994"/>
        </a:xfrm>
        <a:prstGeom prst="rect">
          <a:avLst/>
        </a:prstGeom>
      </xdr:spPr>
    </xdr:pic>
    <xdr:clientData/>
  </xdr:twoCellAnchor>
  <xdr:twoCellAnchor>
    <xdr:from>
      <xdr:col>1</xdr:col>
      <xdr:colOff>704850</xdr:colOff>
      <xdr:row>16</xdr:row>
      <xdr:rowOff>38101</xdr:rowOff>
    </xdr:from>
    <xdr:to>
      <xdr:col>1</xdr:col>
      <xdr:colOff>1095375</xdr:colOff>
      <xdr:row>16</xdr:row>
      <xdr:rowOff>1209675</xdr:rowOff>
    </xdr:to>
    <xdr:pic>
      <xdr:nvPicPr>
        <xdr:cNvPr id="65" name="Grafik 64">
          <a:extLst>
            <a:ext uri="{FF2B5EF4-FFF2-40B4-BE49-F238E27FC236}">
              <a16:creationId xmlns=""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5" y="72961501"/>
          <a:ext cx="390525" cy="1171574"/>
        </a:xfrm>
        <a:prstGeom prst="rect">
          <a:avLst/>
        </a:prstGeom>
      </xdr:spPr>
    </xdr:pic>
    <xdr:clientData/>
  </xdr:twoCellAnchor>
  <xdr:twoCellAnchor>
    <xdr:from>
      <xdr:col>1</xdr:col>
      <xdr:colOff>419101</xdr:colOff>
      <xdr:row>17</xdr:row>
      <xdr:rowOff>47625</xdr:rowOff>
    </xdr:from>
    <xdr:to>
      <xdr:col>1</xdr:col>
      <xdr:colOff>1371600</xdr:colOff>
      <xdr:row>17</xdr:row>
      <xdr:rowOff>962025</xdr:rowOff>
    </xdr:to>
    <xdr:pic>
      <xdr:nvPicPr>
        <xdr:cNvPr id="66" name="Grafik 65">
          <a:extLst>
            <a:ext uri="{FF2B5EF4-FFF2-40B4-BE49-F238E27FC236}">
              <a16:creationId xmlns=""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6" y="76514325"/>
          <a:ext cx="952499" cy="914400"/>
        </a:xfrm>
        <a:prstGeom prst="rect">
          <a:avLst/>
        </a:prstGeom>
      </xdr:spPr>
    </xdr:pic>
    <xdr:clientData/>
  </xdr:twoCellAnchor>
  <xdr:twoCellAnchor>
    <xdr:from>
      <xdr:col>1</xdr:col>
      <xdr:colOff>409575</xdr:colOff>
      <xdr:row>19</xdr:row>
      <xdr:rowOff>47626</xdr:rowOff>
    </xdr:from>
    <xdr:to>
      <xdr:col>1</xdr:col>
      <xdr:colOff>1400175</xdr:colOff>
      <xdr:row>19</xdr:row>
      <xdr:rowOff>980888</xdr:rowOff>
    </xdr:to>
    <xdr:pic>
      <xdr:nvPicPr>
        <xdr:cNvPr id="68" name="Grafik 67">
          <a:extLst>
            <a:ext uri="{FF2B5EF4-FFF2-40B4-BE49-F238E27FC236}">
              <a16:creationId xmlns=""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78124051"/>
          <a:ext cx="990600" cy="933262"/>
        </a:xfrm>
        <a:prstGeom prst="rect">
          <a:avLst/>
        </a:prstGeom>
      </xdr:spPr>
    </xdr:pic>
    <xdr:clientData/>
  </xdr:twoCellAnchor>
  <xdr:twoCellAnchor>
    <xdr:from>
      <xdr:col>1</xdr:col>
      <xdr:colOff>390526</xdr:colOff>
      <xdr:row>20</xdr:row>
      <xdr:rowOff>28346</xdr:rowOff>
    </xdr:from>
    <xdr:to>
      <xdr:col>1</xdr:col>
      <xdr:colOff>1381125</xdr:colOff>
      <xdr:row>20</xdr:row>
      <xdr:rowOff>1011001</xdr:rowOff>
    </xdr:to>
    <xdr:pic>
      <xdr:nvPicPr>
        <xdr:cNvPr id="69" name="Grafik 68">
          <a:extLst>
            <a:ext uri="{FF2B5EF4-FFF2-40B4-BE49-F238E27FC236}">
              <a16:creationId xmlns=""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1" y="79162046"/>
          <a:ext cx="990599" cy="982655"/>
        </a:xfrm>
        <a:prstGeom prst="rect">
          <a:avLst/>
        </a:prstGeom>
      </xdr:spPr>
    </xdr:pic>
    <xdr:clientData/>
  </xdr:twoCellAnchor>
  <xdr:twoCellAnchor>
    <xdr:from>
      <xdr:col>1</xdr:col>
      <xdr:colOff>685802</xdr:colOff>
      <xdr:row>30</xdr:row>
      <xdr:rowOff>28576</xdr:rowOff>
    </xdr:from>
    <xdr:to>
      <xdr:col>1</xdr:col>
      <xdr:colOff>1152526</xdr:colOff>
      <xdr:row>30</xdr:row>
      <xdr:rowOff>1015198</xdr:rowOff>
    </xdr:to>
    <xdr:pic>
      <xdr:nvPicPr>
        <xdr:cNvPr id="84" name="Grafik 83">
          <a:extLst>
            <a:ext uri="{FF2B5EF4-FFF2-40B4-BE49-F238E27FC236}">
              <a16:creationId xmlns=""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7" y="89392126"/>
          <a:ext cx="466724" cy="986622"/>
        </a:xfrm>
        <a:prstGeom prst="rect">
          <a:avLst/>
        </a:prstGeom>
      </xdr:spPr>
    </xdr:pic>
    <xdr:clientData/>
  </xdr:twoCellAnchor>
  <xdr:twoCellAnchor>
    <xdr:from>
      <xdr:col>1</xdr:col>
      <xdr:colOff>428626</xdr:colOff>
      <xdr:row>36</xdr:row>
      <xdr:rowOff>38101</xdr:rowOff>
    </xdr:from>
    <xdr:to>
      <xdr:col>1</xdr:col>
      <xdr:colOff>1314450</xdr:colOff>
      <xdr:row>36</xdr:row>
      <xdr:rowOff>905277</xdr:rowOff>
    </xdr:to>
    <xdr:pic>
      <xdr:nvPicPr>
        <xdr:cNvPr id="95" name="Grafik 94">
          <a:extLst>
            <a:ext uri="{FF2B5EF4-FFF2-40B4-BE49-F238E27FC236}">
              <a16:creationId xmlns=""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1" y="97107376"/>
          <a:ext cx="885824" cy="867176"/>
        </a:xfrm>
        <a:prstGeom prst="rect">
          <a:avLst/>
        </a:prstGeom>
      </xdr:spPr>
    </xdr:pic>
    <xdr:clientData/>
  </xdr:twoCellAnchor>
  <xdr:twoCellAnchor>
    <xdr:from>
      <xdr:col>1</xdr:col>
      <xdr:colOff>600076</xdr:colOff>
      <xdr:row>37</xdr:row>
      <xdr:rowOff>38100</xdr:rowOff>
    </xdr:from>
    <xdr:to>
      <xdr:col>1</xdr:col>
      <xdr:colOff>1133475</xdr:colOff>
      <xdr:row>37</xdr:row>
      <xdr:rowOff>1057275</xdr:rowOff>
    </xdr:to>
    <xdr:pic>
      <xdr:nvPicPr>
        <xdr:cNvPr id="96" name="Grafik 95">
          <a:extLst>
            <a:ext uri="{FF2B5EF4-FFF2-40B4-BE49-F238E27FC236}">
              <a16:creationId xmlns=""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1" y="98059875"/>
          <a:ext cx="533399" cy="1019175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44</xdr:row>
      <xdr:rowOff>47625</xdr:rowOff>
    </xdr:from>
    <xdr:to>
      <xdr:col>1</xdr:col>
      <xdr:colOff>1459992</xdr:colOff>
      <xdr:row>44</xdr:row>
      <xdr:rowOff>1085850</xdr:rowOff>
    </xdr:to>
    <xdr:pic>
      <xdr:nvPicPr>
        <xdr:cNvPr id="108" name="Grafik 107">
          <a:extLst>
            <a:ext uri="{FF2B5EF4-FFF2-40B4-BE49-F238E27FC236}">
              <a16:creationId xmlns=""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105641775"/>
          <a:ext cx="1155192" cy="1038225"/>
        </a:xfrm>
        <a:prstGeom prst="rect">
          <a:avLst/>
        </a:prstGeom>
      </xdr:spPr>
    </xdr:pic>
    <xdr:clientData/>
  </xdr:twoCellAnchor>
  <xdr:twoCellAnchor>
    <xdr:from>
      <xdr:col>1</xdr:col>
      <xdr:colOff>447676</xdr:colOff>
      <xdr:row>45</xdr:row>
      <xdr:rowOff>38100</xdr:rowOff>
    </xdr:from>
    <xdr:to>
      <xdr:col>1</xdr:col>
      <xdr:colOff>1466850</xdr:colOff>
      <xdr:row>45</xdr:row>
      <xdr:rowOff>952500</xdr:rowOff>
    </xdr:to>
    <xdr:pic>
      <xdr:nvPicPr>
        <xdr:cNvPr id="110" name="Grafik 109">
          <a:extLst>
            <a:ext uri="{FF2B5EF4-FFF2-40B4-BE49-F238E27FC236}">
              <a16:creationId xmlns=""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1" y="107899200"/>
          <a:ext cx="1019174" cy="914400"/>
        </a:xfrm>
        <a:prstGeom prst="rect">
          <a:avLst/>
        </a:prstGeom>
      </xdr:spPr>
    </xdr:pic>
    <xdr:clientData/>
  </xdr:twoCellAnchor>
  <xdr:twoCellAnchor>
    <xdr:from>
      <xdr:col>1</xdr:col>
      <xdr:colOff>533401</xdr:colOff>
      <xdr:row>50</xdr:row>
      <xdr:rowOff>47624</xdr:rowOff>
    </xdr:from>
    <xdr:to>
      <xdr:col>1</xdr:col>
      <xdr:colOff>1219201</xdr:colOff>
      <xdr:row>50</xdr:row>
      <xdr:rowOff>1019175</xdr:rowOff>
    </xdr:to>
    <xdr:pic>
      <xdr:nvPicPr>
        <xdr:cNvPr id="115" name="Grafik 114">
          <a:extLst>
            <a:ext uri="{FF2B5EF4-FFF2-40B4-BE49-F238E27FC236}">
              <a16:creationId xmlns=""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6" y="111518699"/>
          <a:ext cx="685800" cy="971551"/>
        </a:xfrm>
        <a:prstGeom prst="rect">
          <a:avLst/>
        </a:prstGeom>
      </xdr:spPr>
    </xdr:pic>
    <xdr:clientData/>
  </xdr:twoCellAnchor>
  <xdr:twoCellAnchor>
    <xdr:from>
      <xdr:col>1</xdr:col>
      <xdr:colOff>523875</xdr:colOff>
      <xdr:row>51</xdr:row>
      <xdr:rowOff>38099</xdr:rowOff>
    </xdr:from>
    <xdr:to>
      <xdr:col>1</xdr:col>
      <xdr:colOff>1219200</xdr:colOff>
      <xdr:row>51</xdr:row>
      <xdr:rowOff>1009650</xdr:rowOff>
    </xdr:to>
    <xdr:pic>
      <xdr:nvPicPr>
        <xdr:cNvPr id="116" name="Grafik 115">
          <a:extLst>
            <a:ext uri="{FF2B5EF4-FFF2-40B4-BE49-F238E27FC236}">
              <a16:creationId xmlns=""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112556924"/>
          <a:ext cx="695325" cy="971551"/>
        </a:xfrm>
        <a:prstGeom prst="rect">
          <a:avLst/>
        </a:prstGeom>
      </xdr:spPr>
    </xdr:pic>
    <xdr:clientData/>
  </xdr:twoCellAnchor>
  <xdr:twoCellAnchor>
    <xdr:from>
      <xdr:col>1</xdr:col>
      <xdr:colOff>495300</xdr:colOff>
      <xdr:row>52</xdr:row>
      <xdr:rowOff>38100</xdr:rowOff>
    </xdr:from>
    <xdr:to>
      <xdr:col>1</xdr:col>
      <xdr:colOff>1171576</xdr:colOff>
      <xdr:row>52</xdr:row>
      <xdr:rowOff>1101795</xdr:rowOff>
    </xdr:to>
    <xdr:pic>
      <xdr:nvPicPr>
        <xdr:cNvPr id="117" name="Grafik 116">
          <a:extLst>
            <a:ext uri="{FF2B5EF4-FFF2-40B4-BE49-F238E27FC236}">
              <a16:creationId xmlns=""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5" y="113604675"/>
          <a:ext cx="676276" cy="1063695"/>
        </a:xfrm>
        <a:prstGeom prst="rect">
          <a:avLst/>
        </a:prstGeom>
      </xdr:spPr>
    </xdr:pic>
    <xdr:clientData/>
  </xdr:twoCellAnchor>
  <xdr:twoCellAnchor>
    <xdr:from>
      <xdr:col>1</xdr:col>
      <xdr:colOff>495299</xdr:colOff>
      <xdr:row>53</xdr:row>
      <xdr:rowOff>28574</xdr:rowOff>
    </xdr:from>
    <xdr:to>
      <xdr:col>1</xdr:col>
      <xdr:colOff>1209674</xdr:colOff>
      <xdr:row>53</xdr:row>
      <xdr:rowOff>1047749</xdr:rowOff>
    </xdr:to>
    <xdr:pic>
      <xdr:nvPicPr>
        <xdr:cNvPr id="118" name="Grafik 117">
          <a:extLst>
            <a:ext uri="{FF2B5EF4-FFF2-40B4-BE49-F238E27FC236}">
              <a16:creationId xmlns=""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4" y="114738149"/>
          <a:ext cx="714375" cy="1019175"/>
        </a:xfrm>
        <a:prstGeom prst="rect">
          <a:avLst/>
        </a:prstGeom>
      </xdr:spPr>
    </xdr:pic>
    <xdr:clientData/>
  </xdr:twoCellAnchor>
  <xdr:twoCellAnchor>
    <xdr:from>
      <xdr:col>1</xdr:col>
      <xdr:colOff>476250</xdr:colOff>
      <xdr:row>54</xdr:row>
      <xdr:rowOff>38100</xdr:rowOff>
    </xdr:from>
    <xdr:to>
      <xdr:col>1</xdr:col>
      <xdr:colOff>1228726</xdr:colOff>
      <xdr:row>54</xdr:row>
      <xdr:rowOff>1085850</xdr:rowOff>
    </xdr:to>
    <xdr:pic>
      <xdr:nvPicPr>
        <xdr:cNvPr id="119" name="Grafik 118">
          <a:extLst>
            <a:ext uri="{FF2B5EF4-FFF2-40B4-BE49-F238E27FC236}">
              <a16:creationId xmlns=""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" y="115843050"/>
          <a:ext cx="752476" cy="1047750"/>
        </a:xfrm>
        <a:prstGeom prst="rect">
          <a:avLst/>
        </a:prstGeom>
      </xdr:spPr>
    </xdr:pic>
    <xdr:clientData/>
  </xdr:twoCellAnchor>
  <xdr:twoCellAnchor>
    <xdr:from>
      <xdr:col>1</xdr:col>
      <xdr:colOff>466725</xdr:colOff>
      <xdr:row>55</xdr:row>
      <xdr:rowOff>28575</xdr:rowOff>
    </xdr:from>
    <xdr:to>
      <xdr:col>1</xdr:col>
      <xdr:colOff>1247775</xdr:colOff>
      <xdr:row>55</xdr:row>
      <xdr:rowOff>1095375</xdr:rowOff>
    </xdr:to>
    <xdr:pic>
      <xdr:nvPicPr>
        <xdr:cNvPr id="120" name="Grafik 119">
          <a:extLst>
            <a:ext uri="{FF2B5EF4-FFF2-40B4-BE49-F238E27FC236}">
              <a16:creationId xmlns=""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" y="116976525"/>
          <a:ext cx="781050" cy="1066800"/>
        </a:xfrm>
        <a:prstGeom prst="rect">
          <a:avLst/>
        </a:prstGeom>
      </xdr:spPr>
    </xdr:pic>
    <xdr:clientData/>
  </xdr:twoCellAnchor>
  <xdr:twoCellAnchor>
    <xdr:from>
      <xdr:col>1</xdr:col>
      <xdr:colOff>116416</xdr:colOff>
      <xdr:row>62</xdr:row>
      <xdr:rowOff>47627</xdr:rowOff>
    </xdr:from>
    <xdr:to>
      <xdr:col>1</xdr:col>
      <xdr:colOff>1628775</xdr:colOff>
      <xdr:row>62</xdr:row>
      <xdr:rowOff>676279</xdr:rowOff>
    </xdr:to>
    <xdr:pic>
      <xdr:nvPicPr>
        <xdr:cNvPr id="129" name="Grafik 128">
          <a:extLst>
            <a:ext uri="{FF2B5EF4-FFF2-40B4-BE49-F238E27FC236}">
              <a16:creationId xmlns=""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14437" y="89839273"/>
          <a:ext cx="628652" cy="1512359"/>
        </a:xfrm>
        <a:prstGeom prst="rect">
          <a:avLst/>
        </a:prstGeom>
      </xdr:spPr>
    </xdr:pic>
    <xdr:clientData/>
  </xdr:twoCellAnchor>
  <xdr:twoCellAnchor>
    <xdr:from>
      <xdr:col>1</xdr:col>
      <xdr:colOff>371477</xdr:colOff>
      <xdr:row>68</xdr:row>
      <xdr:rowOff>38100</xdr:rowOff>
    </xdr:from>
    <xdr:to>
      <xdr:col>1</xdr:col>
      <xdr:colOff>1466850</xdr:colOff>
      <xdr:row>68</xdr:row>
      <xdr:rowOff>1028700</xdr:rowOff>
    </xdr:to>
    <xdr:pic>
      <xdr:nvPicPr>
        <xdr:cNvPr id="136" name="Grafik 135">
          <a:extLst>
            <a:ext uri="{FF2B5EF4-FFF2-40B4-BE49-F238E27FC236}">
              <a16:creationId xmlns=""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2" y="126244350"/>
          <a:ext cx="1095373" cy="990600"/>
        </a:xfrm>
        <a:prstGeom prst="rect">
          <a:avLst/>
        </a:prstGeom>
      </xdr:spPr>
    </xdr:pic>
    <xdr:clientData/>
  </xdr:twoCellAnchor>
  <xdr:twoCellAnchor>
    <xdr:from>
      <xdr:col>1</xdr:col>
      <xdr:colOff>342901</xdr:colOff>
      <xdr:row>69</xdr:row>
      <xdr:rowOff>38100</xdr:rowOff>
    </xdr:from>
    <xdr:to>
      <xdr:col>1</xdr:col>
      <xdr:colOff>1447801</xdr:colOff>
      <xdr:row>69</xdr:row>
      <xdr:rowOff>1085850</xdr:rowOff>
    </xdr:to>
    <xdr:pic>
      <xdr:nvPicPr>
        <xdr:cNvPr id="139" name="Grafik 138">
          <a:extLst>
            <a:ext uri="{FF2B5EF4-FFF2-40B4-BE49-F238E27FC236}">
              <a16:creationId xmlns="" xmlns:a16="http://schemas.microsoft.com/office/drawing/2014/main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6" y="129416175"/>
          <a:ext cx="1104900" cy="1047750"/>
        </a:xfrm>
        <a:prstGeom prst="rect">
          <a:avLst/>
        </a:prstGeom>
      </xdr:spPr>
    </xdr:pic>
    <xdr:clientData/>
  </xdr:twoCellAnchor>
  <xdr:twoCellAnchor>
    <xdr:from>
      <xdr:col>1</xdr:col>
      <xdr:colOff>400051</xdr:colOff>
      <xdr:row>70</xdr:row>
      <xdr:rowOff>38100</xdr:rowOff>
    </xdr:from>
    <xdr:to>
      <xdr:col>1</xdr:col>
      <xdr:colOff>1504951</xdr:colOff>
      <xdr:row>70</xdr:row>
      <xdr:rowOff>1075632</xdr:rowOff>
    </xdr:to>
    <xdr:pic>
      <xdr:nvPicPr>
        <xdr:cNvPr id="140" name="Grafik 139">
          <a:extLst>
            <a:ext uri="{FF2B5EF4-FFF2-40B4-BE49-F238E27FC236}">
              <a16:creationId xmlns=""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6" y="130568700"/>
          <a:ext cx="1104900" cy="1037532"/>
        </a:xfrm>
        <a:prstGeom prst="rect">
          <a:avLst/>
        </a:prstGeom>
      </xdr:spPr>
    </xdr:pic>
    <xdr:clientData/>
  </xdr:twoCellAnchor>
  <xdr:twoCellAnchor>
    <xdr:from>
      <xdr:col>1</xdr:col>
      <xdr:colOff>381002</xdr:colOff>
      <xdr:row>71</xdr:row>
      <xdr:rowOff>47626</xdr:rowOff>
    </xdr:from>
    <xdr:to>
      <xdr:col>1</xdr:col>
      <xdr:colOff>1343026</xdr:colOff>
      <xdr:row>71</xdr:row>
      <xdr:rowOff>1009650</xdr:rowOff>
    </xdr:to>
    <xdr:pic>
      <xdr:nvPicPr>
        <xdr:cNvPr id="141" name="Grafik 140">
          <a:extLst>
            <a:ext uri="{FF2B5EF4-FFF2-40B4-BE49-F238E27FC236}">
              <a16:creationId xmlns=""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7" y="131702176"/>
          <a:ext cx="962024" cy="962024"/>
        </a:xfrm>
        <a:prstGeom prst="rect">
          <a:avLst/>
        </a:prstGeom>
      </xdr:spPr>
    </xdr:pic>
    <xdr:clientData/>
  </xdr:twoCellAnchor>
  <xdr:twoCellAnchor>
    <xdr:from>
      <xdr:col>1</xdr:col>
      <xdr:colOff>400051</xdr:colOff>
      <xdr:row>72</xdr:row>
      <xdr:rowOff>47624</xdr:rowOff>
    </xdr:from>
    <xdr:to>
      <xdr:col>1</xdr:col>
      <xdr:colOff>1362075</xdr:colOff>
      <xdr:row>72</xdr:row>
      <xdr:rowOff>971550</xdr:rowOff>
    </xdr:to>
    <xdr:pic>
      <xdr:nvPicPr>
        <xdr:cNvPr id="142" name="Grafik 141">
          <a:extLst>
            <a:ext uri="{FF2B5EF4-FFF2-40B4-BE49-F238E27FC236}">
              <a16:creationId xmlns=""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6" y="132807074"/>
          <a:ext cx="962024" cy="923926"/>
        </a:xfrm>
        <a:prstGeom prst="rect">
          <a:avLst/>
        </a:prstGeom>
      </xdr:spPr>
    </xdr:pic>
    <xdr:clientData/>
  </xdr:twoCellAnchor>
  <xdr:twoCellAnchor>
    <xdr:from>
      <xdr:col>1</xdr:col>
      <xdr:colOff>466725</xdr:colOff>
      <xdr:row>73</xdr:row>
      <xdr:rowOff>57150</xdr:rowOff>
    </xdr:from>
    <xdr:to>
      <xdr:col>1</xdr:col>
      <xdr:colOff>1428750</xdr:colOff>
      <xdr:row>73</xdr:row>
      <xdr:rowOff>1219200</xdr:rowOff>
    </xdr:to>
    <xdr:pic>
      <xdr:nvPicPr>
        <xdr:cNvPr id="153" name="Grafik 152">
          <a:extLst>
            <a:ext uri="{FF2B5EF4-FFF2-40B4-BE49-F238E27FC236}">
              <a16:creationId xmlns=""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" y="146570700"/>
          <a:ext cx="962025" cy="1162050"/>
        </a:xfrm>
        <a:prstGeom prst="rect">
          <a:avLst/>
        </a:prstGeom>
      </xdr:spPr>
    </xdr:pic>
    <xdr:clientData/>
  </xdr:twoCellAnchor>
  <xdr:twoCellAnchor>
    <xdr:from>
      <xdr:col>1</xdr:col>
      <xdr:colOff>685800</xdr:colOff>
      <xdr:row>74</xdr:row>
      <xdr:rowOff>47624</xdr:rowOff>
    </xdr:from>
    <xdr:to>
      <xdr:col>1</xdr:col>
      <xdr:colOff>1162050</xdr:colOff>
      <xdr:row>74</xdr:row>
      <xdr:rowOff>1162049</xdr:rowOff>
    </xdr:to>
    <xdr:pic>
      <xdr:nvPicPr>
        <xdr:cNvPr id="155" name="Grafik 154">
          <a:extLst>
            <a:ext uri="{FF2B5EF4-FFF2-40B4-BE49-F238E27FC236}">
              <a16:creationId xmlns=""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149104349"/>
          <a:ext cx="476250" cy="1114425"/>
        </a:xfrm>
        <a:prstGeom prst="rect">
          <a:avLst/>
        </a:prstGeom>
      </xdr:spPr>
    </xdr:pic>
    <xdr:clientData/>
  </xdr:twoCellAnchor>
  <xdr:twoCellAnchor>
    <xdr:from>
      <xdr:col>1</xdr:col>
      <xdr:colOff>704850</xdr:colOff>
      <xdr:row>75</xdr:row>
      <xdr:rowOff>47625</xdr:rowOff>
    </xdr:from>
    <xdr:to>
      <xdr:col>1</xdr:col>
      <xdr:colOff>1114425</xdr:colOff>
      <xdr:row>75</xdr:row>
      <xdr:rowOff>1304925</xdr:rowOff>
    </xdr:to>
    <xdr:pic>
      <xdr:nvPicPr>
        <xdr:cNvPr id="158" name="Grafik 157">
          <a:extLst>
            <a:ext uri="{FF2B5EF4-FFF2-40B4-BE49-F238E27FC236}">
              <a16:creationId xmlns=""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5" y="152657175"/>
          <a:ext cx="409575" cy="1257300"/>
        </a:xfrm>
        <a:prstGeom prst="rect">
          <a:avLst/>
        </a:prstGeom>
      </xdr:spPr>
    </xdr:pic>
    <xdr:clientData/>
  </xdr:twoCellAnchor>
  <xdr:twoCellAnchor>
    <xdr:from>
      <xdr:col>1</xdr:col>
      <xdr:colOff>695324</xdr:colOff>
      <xdr:row>76</xdr:row>
      <xdr:rowOff>38099</xdr:rowOff>
    </xdr:from>
    <xdr:to>
      <xdr:col>1</xdr:col>
      <xdr:colOff>1133475</xdr:colOff>
      <xdr:row>76</xdr:row>
      <xdr:rowOff>1209674</xdr:rowOff>
    </xdr:to>
    <xdr:pic>
      <xdr:nvPicPr>
        <xdr:cNvPr id="159" name="Grafik 158">
          <a:extLst>
            <a:ext uri="{FF2B5EF4-FFF2-40B4-BE49-F238E27FC236}">
              <a16:creationId xmlns=""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49" y="154076399"/>
          <a:ext cx="438151" cy="1171575"/>
        </a:xfrm>
        <a:prstGeom prst="rect">
          <a:avLst/>
        </a:prstGeom>
      </xdr:spPr>
    </xdr:pic>
    <xdr:clientData/>
  </xdr:twoCellAnchor>
  <xdr:twoCellAnchor>
    <xdr:from>
      <xdr:col>1</xdr:col>
      <xdr:colOff>742950</xdr:colOff>
      <xdr:row>77</xdr:row>
      <xdr:rowOff>47625</xdr:rowOff>
    </xdr:from>
    <xdr:to>
      <xdr:col>1</xdr:col>
      <xdr:colOff>1114425</xdr:colOff>
      <xdr:row>77</xdr:row>
      <xdr:rowOff>1381125</xdr:rowOff>
    </xdr:to>
    <xdr:pic>
      <xdr:nvPicPr>
        <xdr:cNvPr id="161" name="Grafik 160">
          <a:extLst>
            <a:ext uri="{FF2B5EF4-FFF2-40B4-BE49-F238E27FC236}">
              <a16:creationId xmlns=""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175" y="156686250"/>
          <a:ext cx="371475" cy="1333500"/>
        </a:xfrm>
        <a:prstGeom prst="rect">
          <a:avLst/>
        </a:prstGeom>
      </xdr:spPr>
    </xdr:pic>
    <xdr:clientData/>
  </xdr:twoCellAnchor>
  <xdr:twoCellAnchor>
    <xdr:from>
      <xdr:col>1</xdr:col>
      <xdr:colOff>685800</xdr:colOff>
      <xdr:row>80</xdr:row>
      <xdr:rowOff>28575</xdr:rowOff>
    </xdr:from>
    <xdr:to>
      <xdr:col>1</xdr:col>
      <xdr:colOff>1111529</xdr:colOff>
      <xdr:row>80</xdr:row>
      <xdr:rowOff>1314451</xdr:rowOff>
    </xdr:to>
    <xdr:pic>
      <xdr:nvPicPr>
        <xdr:cNvPr id="163" name="Grafik 162">
          <a:extLst>
            <a:ext uri="{FF2B5EF4-FFF2-40B4-BE49-F238E27FC236}">
              <a16:creationId xmlns=""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159810450"/>
          <a:ext cx="425729" cy="1285876"/>
        </a:xfrm>
        <a:prstGeom prst="rect">
          <a:avLst/>
        </a:prstGeom>
      </xdr:spPr>
    </xdr:pic>
    <xdr:clientData/>
  </xdr:twoCellAnchor>
  <xdr:twoCellAnchor>
    <xdr:from>
      <xdr:col>1</xdr:col>
      <xdr:colOff>466725</xdr:colOff>
      <xdr:row>82</xdr:row>
      <xdr:rowOff>38099</xdr:rowOff>
    </xdr:from>
    <xdr:to>
      <xdr:col>1</xdr:col>
      <xdr:colOff>1390651</xdr:colOff>
      <xdr:row>82</xdr:row>
      <xdr:rowOff>1216982</xdr:rowOff>
    </xdr:to>
    <xdr:pic>
      <xdr:nvPicPr>
        <xdr:cNvPr id="164" name="Grafik 163">
          <a:extLst>
            <a:ext uri="{FF2B5EF4-FFF2-40B4-BE49-F238E27FC236}">
              <a16:creationId xmlns=""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" y="161020124"/>
          <a:ext cx="923926" cy="1178883"/>
        </a:xfrm>
        <a:prstGeom prst="rect">
          <a:avLst/>
        </a:prstGeom>
      </xdr:spPr>
    </xdr:pic>
    <xdr:clientData/>
  </xdr:twoCellAnchor>
  <xdr:twoCellAnchor>
    <xdr:from>
      <xdr:col>1</xdr:col>
      <xdr:colOff>714375</xdr:colOff>
      <xdr:row>81</xdr:row>
      <xdr:rowOff>38100</xdr:rowOff>
    </xdr:from>
    <xdr:to>
      <xdr:col>1</xdr:col>
      <xdr:colOff>1133475</xdr:colOff>
      <xdr:row>81</xdr:row>
      <xdr:rowOff>1275784</xdr:rowOff>
    </xdr:to>
    <xdr:pic>
      <xdr:nvPicPr>
        <xdr:cNvPr id="167" name="Grafik 166">
          <a:extLst>
            <a:ext uri="{FF2B5EF4-FFF2-40B4-BE49-F238E27FC236}">
              <a16:creationId xmlns=""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161172525"/>
          <a:ext cx="419100" cy="1237684"/>
        </a:xfrm>
        <a:prstGeom prst="rect">
          <a:avLst/>
        </a:prstGeom>
      </xdr:spPr>
    </xdr:pic>
    <xdr:clientData/>
  </xdr:twoCellAnchor>
  <xdr:twoCellAnchor>
    <xdr:from>
      <xdr:col>1</xdr:col>
      <xdr:colOff>339233</xdr:colOff>
      <xdr:row>44</xdr:row>
      <xdr:rowOff>38101</xdr:rowOff>
    </xdr:from>
    <xdr:to>
      <xdr:col>1</xdr:col>
      <xdr:colOff>1431416</xdr:colOff>
      <xdr:row>44</xdr:row>
      <xdr:rowOff>1076326</xdr:rowOff>
    </xdr:to>
    <xdr:pic>
      <xdr:nvPicPr>
        <xdr:cNvPr id="175" name="Grafik 174">
          <a:extLst>
            <a:ext uri="{FF2B5EF4-FFF2-40B4-BE49-F238E27FC236}">
              <a16:creationId xmlns=""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458" y="104470201"/>
          <a:ext cx="1092183" cy="1038225"/>
        </a:xfrm>
        <a:prstGeom prst="rect">
          <a:avLst/>
        </a:prstGeom>
      </xdr:spPr>
    </xdr:pic>
    <xdr:clientData/>
  </xdr:twoCellAnchor>
  <xdr:twoCellAnchor>
    <xdr:from>
      <xdr:col>1</xdr:col>
      <xdr:colOff>390525</xdr:colOff>
      <xdr:row>45</xdr:row>
      <xdr:rowOff>28576</xdr:rowOff>
    </xdr:from>
    <xdr:to>
      <xdr:col>1</xdr:col>
      <xdr:colOff>1438275</xdr:colOff>
      <xdr:row>45</xdr:row>
      <xdr:rowOff>942976</xdr:rowOff>
    </xdr:to>
    <xdr:pic>
      <xdr:nvPicPr>
        <xdr:cNvPr id="177" name="Grafik 176">
          <a:extLst>
            <a:ext uri="{FF2B5EF4-FFF2-40B4-BE49-F238E27FC236}">
              <a16:creationId xmlns=""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106641901"/>
          <a:ext cx="1047750" cy="914400"/>
        </a:xfrm>
        <a:prstGeom prst="rect">
          <a:avLst/>
        </a:prstGeom>
      </xdr:spPr>
    </xdr:pic>
    <xdr:clientData/>
  </xdr:twoCellAnchor>
  <xdr:twoCellAnchor>
    <xdr:from>
      <xdr:col>1</xdr:col>
      <xdr:colOff>61385</xdr:colOff>
      <xdr:row>18</xdr:row>
      <xdr:rowOff>107949</xdr:rowOff>
    </xdr:from>
    <xdr:to>
      <xdr:col>1</xdr:col>
      <xdr:colOff>1629834</xdr:colOff>
      <xdr:row>18</xdr:row>
      <xdr:rowOff>402033</xdr:rowOff>
    </xdr:to>
    <xdr:pic>
      <xdr:nvPicPr>
        <xdr:cNvPr id="9" name="Grafik 8">
          <a:extLst>
            <a:ext uri="{FF2B5EF4-FFF2-40B4-BE49-F238E27FC236}">
              <a16:creationId xmlns="" xmlns:a16="http://schemas.microsoft.com/office/drawing/2014/main" id="{1326E098-A823-4151-AEAE-3CC0A83F9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354735" y="52271016"/>
          <a:ext cx="294084" cy="1568449"/>
        </a:xfrm>
        <a:prstGeom prst="rect">
          <a:avLst/>
        </a:prstGeom>
      </xdr:spPr>
    </xdr:pic>
    <xdr:clientData/>
  </xdr:twoCellAnchor>
  <xdr:twoCellAnchor>
    <xdr:from>
      <xdr:col>1</xdr:col>
      <xdr:colOff>109009</xdr:colOff>
      <xdr:row>21</xdr:row>
      <xdr:rowOff>105835</xdr:rowOff>
    </xdr:from>
    <xdr:to>
      <xdr:col>1</xdr:col>
      <xdr:colOff>1703916</xdr:colOff>
      <xdr:row>21</xdr:row>
      <xdr:rowOff>519099</xdr:rowOff>
    </xdr:to>
    <xdr:pic>
      <xdr:nvPicPr>
        <xdr:cNvPr id="14" name="Grafik 13">
          <a:extLst>
            <a:ext uri="{FF2B5EF4-FFF2-40B4-BE49-F238E27FC236}">
              <a16:creationId xmlns="" xmlns:a16="http://schemas.microsoft.com/office/drawing/2014/main" id="{787C2E29-82FF-4151-A0BD-1C858651D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55998" y="55014013"/>
          <a:ext cx="413264" cy="1594907"/>
        </a:xfrm>
        <a:prstGeom prst="rect">
          <a:avLst/>
        </a:prstGeom>
      </xdr:spPr>
    </xdr:pic>
    <xdr:clientData/>
  </xdr:twoCellAnchor>
  <xdr:twoCellAnchor>
    <xdr:from>
      <xdr:col>1</xdr:col>
      <xdr:colOff>63498</xdr:colOff>
      <xdr:row>22</xdr:row>
      <xdr:rowOff>87842</xdr:rowOff>
    </xdr:from>
    <xdr:to>
      <xdr:col>1</xdr:col>
      <xdr:colOff>1678639</xdr:colOff>
      <xdr:row>22</xdr:row>
      <xdr:rowOff>455083</xdr:rowOff>
    </xdr:to>
    <xdr:pic>
      <xdr:nvPicPr>
        <xdr:cNvPr id="29" name="Grafik 28">
          <a:extLst>
            <a:ext uri="{FF2B5EF4-FFF2-40B4-BE49-F238E27FC236}">
              <a16:creationId xmlns="" xmlns:a16="http://schemas.microsoft.com/office/drawing/2014/main" id="{9E79E933-D211-4574-A711-CA67B020E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43615" y="56201142"/>
          <a:ext cx="367241" cy="1615141"/>
        </a:xfrm>
        <a:prstGeom prst="rect">
          <a:avLst/>
        </a:prstGeom>
      </xdr:spPr>
    </xdr:pic>
    <xdr:clientData/>
  </xdr:twoCellAnchor>
  <xdr:twoCellAnchor>
    <xdr:from>
      <xdr:col>1</xdr:col>
      <xdr:colOff>52917</xdr:colOff>
      <xdr:row>23</xdr:row>
      <xdr:rowOff>52919</xdr:rowOff>
    </xdr:from>
    <xdr:to>
      <xdr:col>1</xdr:col>
      <xdr:colOff>1754672</xdr:colOff>
      <xdr:row>23</xdr:row>
      <xdr:rowOff>433923</xdr:rowOff>
    </xdr:to>
    <xdr:pic>
      <xdr:nvPicPr>
        <xdr:cNvPr id="35" name="Grafik 34">
          <a:extLst>
            <a:ext uri="{FF2B5EF4-FFF2-40B4-BE49-F238E27FC236}">
              <a16:creationId xmlns="" xmlns:a16="http://schemas.microsoft.com/office/drawing/2014/main" id="{649FD618-5E9E-48B5-B63B-965C5C54A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69460" y="56680126"/>
          <a:ext cx="381004" cy="1701755"/>
        </a:xfrm>
        <a:prstGeom prst="rect">
          <a:avLst/>
        </a:prstGeom>
      </xdr:spPr>
    </xdr:pic>
    <xdr:clientData/>
  </xdr:twoCellAnchor>
  <xdr:twoCellAnchor>
    <xdr:from>
      <xdr:col>1</xdr:col>
      <xdr:colOff>105828</xdr:colOff>
      <xdr:row>25</xdr:row>
      <xdr:rowOff>37045</xdr:rowOff>
    </xdr:from>
    <xdr:to>
      <xdr:col>1</xdr:col>
      <xdr:colOff>1640416</xdr:colOff>
      <xdr:row>25</xdr:row>
      <xdr:rowOff>680978</xdr:rowOff>
    </xdr:to>
    <xdr:pic>
      <xdr:nvPicPr>
        <xdr:cNvPr id="42" name="Grafik 41">
          <a:extLst>
            <a:ext uri="{FF2B5EF4-FFF2-40B4-BE49-F238E27FC236}">
              <a16:creationId xmlns="" xmlns:a16="http://schemas.microsoft.com/office/drawing/2014/main" id="{4238EFB9-5603-4A43-BB6F-BC69C22BC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07322" y="58371551"/>
          <a:ext cx="643933" cy="1534588"/>
        </a:xfrm>
        <a:prstGeom prst="rect">
          <a:avLst/>
        </a:prstGeom>
      </xdr:spPr>
    </xdr:pic>
    <xdr:clientData/>
  </xdr:twoCellAnchor>
  <xdr:twoCellAnchor>
    <xdr:from>
      <xdr:col>1</xdr:col>
      <xdr:colOff>74081</xdr:colOff>
      <xdr:row>26</xdr:row>
      <xdr:rowOff>76201</xdr:rowOff>
    </xdr:from>
    <xdr:to>
      <xdr:col>1</xdr:col>
      <xdr:colOff>1703915</xdr:colOff>
      <xdr:row>26</xdr:row>
      <xdr:rowOff>497417</xdr:rowOff>
    </xdr:to>
    <xdr:pic>
      <xdr:nvPicPr>
        <xdr:cNvPr id="64" name="Grafik 63">
          <a:extLst>
            <a:ext uri="{FF2B5EF4-FFF2-40B4-BE49-F238E27FC236}">
              <a16:creationId xmlns="" xmlns:a16="http://schemas.microsoft.com/office/drawing/2014/main" id="{285F4B08-F331-4BAF-BF3D-ACC5CB679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34557" y="58971392"/>
          <a:ext cx="421216" cy="1629834"/>
        </a:xfrm>
        <a:prstGeom prst="rect">
          <a:avLst/>
        </a:prstGeom>
      </xdr:spPr>
    </xdr:pic>
    <xdr:clientData/>
  </xdr:twoCellAnchor>
  <xdr:twoCellAnchor>
    <xdr:from>
      <xdr:col>1</xdr:col>
      <xdr:colOff>31749</xdr:colOff>
      <xdr:row>27</xdr:row>
      <xdr:rowOff>39157</xdr:rowOff>
    </xdr:from>
    <xdr:to>
      <xdr:col>1</xdr:col>
      <xdr:colOff>1725083</xdr:colOff>
      <xdr:row>27</xdr:row>
      <xdr:rowOff>427786</xdr:rowOff>
    </xdr:to>
    <xdr:pic>
      <xdr:nvPicPr>
        <xdr:cNvPr id="88" name="Grafik 87">
          <a:extLst>
            <a:ext uri="{FF2B5EF4-FFF2-40B4-BE49-F238E27FC236}">
              <a16:creationId xmlns="" xmlns:a16="http://schemas.microsoft.com/office/drawing/2014/main" id="{D1690818-A0F4-4FEE-9D0F-FD286FF1E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40268" y="60018722"/>
          <a:ext cx="388629" cy="1693334"/>
        </a:xfrm>
        <a:prstGeom prst="rect">
          <a:avLst/>
        </a:prstGeom>
      </xdr:spPr>
    </xdr:pic>
    <xdr:clientData/>
  </xdr:twoCellAnchor>
  <xdr:twoCellAnchor>
    <xdr:from>
      <xdr:col>1</xdr:col>
      <xdr:colOff>52917</xdr:colOff>
      <xdr:row>28</xdr:row>
      <xdr:rowOff>40216</xdr:rowOff>
    </xdr:from>
    <xdr:to>
      <xdr:col>1</xdr:col>
      <xdr:colOff>1745339</xdr:colOff>
      <xdr:row>28</xdr:row>
      <xdr:rowOff>433919</xdr:rowOff>
    </xdr:to>
    <xdr:pic>
      <xdr:nvPicPr>
        <xdr:cNvPr id="100" name="Grafik 99">
          <a:extLst>
            <a:ext uri="{FF2B5EF4-FFF2-40B4-BE49-F238E27FC236}">
              <a16:creationId xmlns="" xmlns:a16="http://schemas.microsoft.com/office/drawing/2014/main" id="{2ECA6A70-9A58-4694-9FD1-864718749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58443" y="60541357"/>
          <a:ext cx="393703" cy="1692422"/>
        </a:xfrm>
        <a:prstGeom prst="rect">
          <a:avLst/>
        </a:prstGeom>
      </xdr:spPr>
    </xdr:pic>
    <xdr:clientData/>
  </xdr:twoCellAnchor>
  <xdr:twoCellAnchor>
    <xdr:from>
      <xdr:col>1</xdr:col>
      <xdr:colOff>42332</xdr:colOff>
      <xdr:row>29</xdr:row>
      <xdr:rowOff>43393</xdr:rowOff>
    </xdr:from>
    <xdr:to>
      <xdr:col>1</xdr:col>
      <xdr:colOff>1693332</xdr:colOff>
      <xdr:row>29</xdr:row>
      <xdr:rowOff>476253</xdr:rowOff>
    </xdr:to>
    <xdr:pic>
      <xdr:nvPicPr>
        <xdr:cNvPr id="138" name="Grafik 137">
          <a:extLst>
            <a:ext uri="{FF2B5EF4-FFF2-40B4-BE49-F238E27FC236}">
              <a16:creationId xmlns="" xmlns:a16="http://schemas.microsoft.com/office/drawing/2014/main" id="{F2D70ED6-F089-456E-875F-1EFA1128C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07569" y="61600823"/>
          <a:ext cx="432860" cy="1651000"/>
        </a:xfrm>
        <a:prstGeom prst="rect">
          <a:avLst/>
        </a:prstGeom>
      </xdr:spPr>
    </xdr:pic>
    <xdr:clientData/>
  </xdr:twoCellAnchor>
  <xdr:twoCellAnchor>
    <xdr:from>
      <xdr:col>1</xdr:col>
      <xdr:colOff>116414</xdr:colOff>
      <xdr:row>31</xdr:row>
      <xdr:rowOff>37042</xdr:rowOff>
    </xdr:from>
    <xdr:to>
      <xdr:col>1</xdr:col>
      <xdr:colOff>1661582</xdr:colOff>
      <xdr:row>31</xdr:row>
      <xdr:rowOff>669279</xdr:rowOff>
    </xdr:to>
    <xdr:pic>
      <xdr:nvPicPr>
        <xdr:cNvPr id="146" name="Grafik 145">
          <a:extLst>
            <a:ext uri="{FF2B5EF4-FFF2-40B4-BE49-F238E27FC236}">
              <a16:creationId xmlns="" xmlns:a16="http://schemas.microsoft.com/office/drawing/2014/main" id="{8D445F7D-A761-4C80-AE9C-9066AAEB8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29046" y="63334577"/>
          <a:ext cx="632237" cy="1545168"/>
        </a:xfrm>
        <a:prstGeom prst="rect">
          <a:avLst/>
        </a:prstGeom>
      </xdr:spPr>
    </xdr:pic>
    <xdr:clientData/>
  </xdr:twoCellAnchor>
  <xdr:twoCellAnchor>
    <xdr:from>
      <xdr:col>1</xdr:col>
      <xdr:colOff>74083</xdr:colOff>
      <xdr:row>32</xdr:row>
      <xdr:rowOff>58208</xdr:rowOff>
    </xdr:from>
    <xdr:to>
      <xdr:col>1</xdr:col>
      <xdr:colOff>1652289</xdr:colOff>
      <xdr:row>32</xdr:row>
      <xdr:rowOff>740833</xdr:rowOff>
    </xdr:to>
    <xdr:pic>
      <xdr:nvPicPr>
        <xdr:cNvPr id="150" name="Grafik 149">
          <a:extLst>
            <a:ext uri="{FF2B5EF4-FFF2-40B4-BE49-F238E27FC236}">
              <a16:creationId xmlns="" xmlns:a16="http://schemas.microsoft.com/office/drawing/2014/main" id="{1729CB50-584B-441F-A4FC-AA7ED16AF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78040" y="64592085"/>
          <a:ext cx="682625" cy="1578206"/>
        </a:xfrm>
        <a:prstGeom prst="rect">
          <a:avLst/>
        </a:prstGeom>
      </xdr:spPr>
    </xdr:pic>
    <xdr:clientData/>
  </xdr:twoCellAnchor>
  <xdr:twoCellAnchor>
    <xdr:from>
      <xdr:col>1</xdr:col>
      <xdr:colOff>118530</xdr:colOff>
      <xdr:row>33</xdr:row>
      <xdr:rowOff>50799</xdr:rowOff>
    </xdr:from>
    <xdr:to>
      <xdr:col>1</xdr:col>
      <xdr:colOff>1693331</xdr:colOff>
      <xdr:row>33</xdr:row>
      <xdr:rowOff>853061</xdr:rowOff>
    </xdr:to>
    <xdr:pic>
      <xdr:nvPicPr>
        <xdr:cNvPr id="174" name="Grafik 173">
          <a:extLst>
            <a:ext uri="{FF2B5EF4-FFF2-40B4-BE49-F238E27FC236}">
              <a16:creationId xmlns="" xmlns:a16="http://schemas.microsoft.com/office/drawing/2014/main" id="{F7C51621-F3FE-43C2-9740-897A07004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60967" y="66117279"/>
          <a:ext cx="802262" cy="1574801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34</xdr:row>
      <xdr:rowOff>74086</xdr:rowOff>
    </xdr:from>
    <xdr:to>
      <xdr:col>1</xdr:col>
      <xdr:colOff>1682749</xdr:colOff>
      <xdr:row>34</xdr:row>
      <xdr:rowOff>342268</xdr:rowOff>
    </xdr:to>
    <xdr:pic>
      <xdr:nvPicPr>
        <xdr:cNvPr id="186" name="Grafik 185">
          <a:extLst>
            <a:ext uri="{FF2B5EF4-FFF2-40B4-BE49-F238E27FC236}">
              <a16:creationId xmlns="" xmlns:a16="http://schemas.microsoft.com/office/drawing/2014/main" id="{2B78BDD4-2BA9-4EE1-A991-0FE5A67A5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95201" y="66782635"/>
          <a:ext cx="268182" cy="1619249"/>
        </a:xfrm>
        <a:prstGeom prst="rect">
          <a:avLst/>
        </a:prstGeom>
      </xdr:spPr>
    </xdr:pic>
    <xdr:clientData/>
  </xdr:twoCellAnchor>
  <xdr:twoCellAnchor>
    <xdr:from>
      <xdr:col>1</xdr:col>
      <xdr:colOff>52917</xdr:colOff>
      <xdr:row>35</xdr:row>
      <xdr:rowOff>55036</xdr:rowOff>
    </xdr:from>
    <xdr:to>
      <xdr:col>1</xdr:col>
      <xdr:colOff>1725082</xdr:colOff>
      <xdr:row>35</xdr:row>
      <xdr:rowOff>379784</xdr:rowOff>
    </xdr:to>
    <xdr:pic>
      <xdr:nvPicPr>
        <xdr:cNvPr id="190" name="Grafik 189">
          <a:extLst>
            <a:ext uri="{FF2B5EF4-FFF2-40B4-BE49-F238E27FC236}">
              <a16:creationId xmlns="" xmlns:a16="http://schemas.microsoft.com/office/drawing/2014/main" id="{C89C48D0-41A1-4B18-A9E3-58FBE8339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82793" y="67188744"/>
          <a:ext cx="324748" cy="1672165"/>
        </a:xfrm>
        <a:prstGeom prst="rect">
          <a:avLst/>
        </a:prstGeom>
      </xdr:spPr>
    </xdr:pic>
    <xdr:clientData/>
  </xdr:twoCellAnchor>
  <xdr:twoCellAnchor>
    <xdr:from>
      <xdr:col>1</xdr:col>
      <xdr:colOff>62437</xdr:colOff>
      <xdr:row>38</xdr:row>
      <xdr:rowOff>64560</xdr:rowOff>
    </xdr:from>
    <xdr:to>
      <xdr:col>1</xdr:col>
      <xdr:colOff>1693332</xdr:colOff>
      <xdr:row>38</xdr:row>
      <xdr:rowOff>571535</xdr:rowOff>
    </xdr:to>
    <xdr:pic>
      <xdr:nvPicPr>
        <xdr:cNvPr id="192" name="Grafik 191">
          <a:extLst>
            <a:ext uri="{FF2B5EF4-FFF2-40B4-BE49-F238E27FC236}">
              <a16:creationId xmlns="" xmlns:a16="http://schemas.microsoft.com/office/drawing/2014/main" id="{C839D0EF-F55F-4CB7-9809-6D23DC93B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80564" y="69850017"/>
          <a:ext cx="506975" cy="1630895"/>
        </a:xfrm>
        <a:prstGeom prst="rect">
          <a:avLst/>
        </a:prstGeom>
      </xdr:spPr>
    </xdr:pic>
    <xdr:clientData/>
  </xdr:twoCellAnchor>
  <xdr:twoCellAnchor>
    <xdr:from>
      <xdr:col>1</xdr:col>
      <xdr:colOff>63499</xdr:colOff>
      <xdr:row>39</xdr:row>
      <xdr:rowOff>42336</xdr:rowOff>
    </xdr:from>
    <xdr:to>
      <xdr:col>1</xdr:col>
      <xdr:colOff>1703915</xdr:colOff>
      <xdr:row>39</xdr:row>
      <xdr:rowOff>586795</xdr:rowOff>
    </xdr:to>
    <xdr:pic>
      <xdr:nvPicPr>
        <xdr:cNvPr id="194" name="Grafik 193">
          <a:extLst>
            <a:ext uri="{FF2B5EF4-FFF2-40B4-BE49-F238E27FC236}">
              <a16:creationId xmlns="" xmlns:a16="http://schemas.microsoft.com/office/drawing/2014/main" id="{31FBB5FB-C0ED-493D-AF71-1263CBE8D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67644" y="70476775"/>
          <a:ext cx="544459" cy="1640416"/>
        </a:xfrm>
        <a:prstGeom prst="rect">
          <a:avLst/>
        </a:prstGeom>
      </xdr:spPr>
    </xdr:pic>
    <xdr:clientData/>
  </xdr:twoCellAnchor>
  <xdr:twoCellAnchor>
    <xdr:from>
      <xdr:col>1</xdr:col>
      <xdr:colOff>63499</xdr:colOff>
      <xdr:row>40</xdr:row>
      <xdr:rowOff>45214</xdr:rowOff>
    </xdr:from>
    <xdr:to>
      <xdr:col>1</xdr:col>
      <xdr:colOff>1725082</xdr:colOff>
      <xdr:row>40</xdr:row>
      <xdr:rowOff>425760</xdr:rowOff>
    </xdr:to>
    <xdr:pic>
      <xdr:nvPicPr>
        <xdr:cNvPr id="198" name="Grafik 197">
          <a:extLst>
            <a:ext uri="{FF2B5EF4-FFF2-40B4-BE49-F238E27FC236}">
              <a16:creationId xmlns="" xmlns:a16="http://schemas.microsoft.com/office/drawing/2014/main" id="{107195E5-2413-4C0D-9233-2C0606CAA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60185" y="71741778"/>
          <a:ext cx="380546" cy="1661583"/>
        </a:xfrm>
        <a:prstGeom prst="rect">
          <a:avLst/>
        </a:prstGeom>
      </xdr:spPr>
    </xdr:pic>
    <xdr:clientData/>
  </xdr:twoCellAnchor>
  <xdr:twoCellAnchor>
    <xdr:from>
      <xdr:col>1</xdr:col>
      <xdr:colOff>74084</xdr:colOff>
      <xdr:row>41</xdr:row>
      <xdr:rowOff>38100</xdr:rowOff>
    </xdr:from>
    <xdr:to>
      <xdr:col>1</xdr:col>
      <xdr:colOff>1682750</xdr:colOff>
      <xdr:row>41</xdr:row>
      <xdr:rowOff>435420</xdr:rowOff>
    </xdr:to>
    <xdr:pic>
      <xdr:nvPicPr>
        <xdr:cNvPr id="200" name="Grafik 199">
          <a:extLst>
            <a:ext uri="{FF2B5EF4-FFF2-40B4-BE49-F238E27FC236}">
              <a16:creationId xmlns="" xmlns:a16="http://schemas.microsoft.com/office/drawing/2014/main" id="{FDAEA211-C17A-4280-8EDC-EC4540862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35924" y="72277510"/>
          <a:ext cx="397320" cy="1608666"/>
        </a:xfrm>
        <a:prstGeom prst="rect">
          <a:avLst/>
        </a:prstGeom>
      </xdr:spPr>
    </xdr:pic>
    <xdr:clientData/>
  </xdr:twoCellAnchor>
  <xdr:twoCellAnchor>
    <xdr:from>
      <xdr:col>1</xdr:col>
      <xdr:colOff>52916</xdr:colOff>
      <xdr:row>42</xdr:row>
      <xdr:rowOff>38102</xdr:rowOff>
    </xdr:from>
    <xdr:to>
      <xdr:col>1</xdr:col>
      <xdr:colOff>1672165</xdr:colOff>
      <xdr:row>42</xdr:row>
      <xdr:rowOff>336665</xdr:rowOff>
    </xdr:to>
    <xdr:pic>
      <xdr:nvPicPr>
        <xdr:cNvPr id="202" name="Grafik 201">
          <a:extLst>
            <a:ext uri="{FF2B5EF4-FFF2-40B4-BE49-F238E27FC236}">
              <a16:creationId xmlns="" xmlns:a16="http://schemas.microsoft.com/office/drawing/2014/main" id="{4DD74C5B-476D-45C0-A850-FA2B3339F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69426" y="72667342"/>
          <a:ext cx="298563" cy="1619249"/>
        </a:xfrm>
        <a:prstGeom prst="rect">
          <a:avLst/>
        </a:prstGeom>
      </xdr:spPr>
    </xdr:pic>
    <xdr:clientData/>
  </xdr:twoCellAnchor>
  <xdr:twoCellAnchor>
    <xdr:from>
      <xdr:col>1</xdr:col>
      <xdr:colOff>42333</xdr:colOff>
      <xdr:row>43</xdr:row>
      <xdr:rowOff>41275</xdr:rowOff>
    </xdr:from>
    <xdr:to>
      <xdr:col>1</xdr:col>
      <xdr:colOff>1682750</xdr:colOff>
      <xdr:row>43</xdr:row>
      <xdr:rowOff>306919</xdr:rowOff>
    </xdr:to>
    <xdr:pic>
      <xdr:nvPicPr>
        <xdr:cNvPr id="204" name="Grafik 203">
          <a:extLst>
            <a:ext uri="{FF2B5EF4-FFF2-40B4-BE49-F238E27FC236}">
              <a16:creationId xmlns="" xmlns:a16="http://schemas.microsoft.com/office/drawing/2014/main" id="{3C4D0638-2841-47AA-A90D-AAB4BFB87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85887" y="73035055"/>
          <a:ext cx="265644" cy="1640417"/>
        </a:xfrm>
        <a:prstGeom prst="rect">
          <a:avLst/>
        </a:prstGeom>
      </xdr:spPr>
    </xdr:pic>
    <xdr:clientData/>
  </xdr:twoCellAnchor>
  <xdr:twoCellAnchor>
    <xdr:from>
      <xdr:col>1</xdr:col>
      <xdr:colOff>74083</xdr:colOff>
      <xdr:row>46</xdr:row>
      <xdr:rowOff>53974</xdr:rowOff>
    </xdr:from>
    <xdr:to>
      <xdr:col>1</xdr:col>
      <xdr:colOff>1640415</xdr:colOff>
      <xdr:row>46</xdr:row>
      <xdr:rowOff>666749</xdr:rowOff>
    </xdr:to>
    <xdr:pic>
      <xdr:nvPicPr>
        <xdr:cNvPr id="210" name="Grafik 209">
          <a:extLst>
            <a:ext uri="{FF2B5EF4-FFF2-40B4-BE49-F238E27FC236}">
              <a16:creationId xmlns="" xmlns:a16="http://schemas.microsoft.com/office/drawing/2014/main" id="{EBF9A3A2-F479-4D9D-A080-A91F83B42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207028" y="77565779"/>
          <a:ext cx="612775" cy="1566332"/>
        </a:xfrm>
        <a:prstGeom prst="rect">
          <a:avLst/>
        </a:prstGeom>
      </xdr:spPr>
    </xdr:pic>
    <xdr:clientData/>
  </xdr:twoCellAnchor>
  <xdr:twoCellAnchor>
    <xdr:from>
      <xdr:col>1</xdr:col>
      <xdr:colOff>63505</xdr:colOff>
      <xdr:row>47</xdr:row>
      <xdr:rowOff>31749</xdr:rowOff>
    </xdr:from>
    <xdr:to>
      <xdr:col>1</xdr:col>
      <xdr:colOff>1640417</xdr:colOff>
      <xdr:row>47</xdr:row>
      <xdr:rowOff>656166</xdr:rowOff>
    </xdr:to>
    <xdr:pic>
      <xdr:nvPicPr>
        <xdr:cNvPr id="212" name="Grafik 211">
          <a:extLst>
            <a:ext uri="{FF2B5EF4-FFF2-40B4-BE49-F238E27FC236}">
              <a16:creationId xmlns="" xmlns:a16="http://schemas.microsoft.com/office/drawing/2014/main" id="{84188D52-1DC5-4D62-9CCD-02F3AEE6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195919" y="78263752"/>
          <a:ext cx="624417" cy="1576912"/>
        </a:xfrm>
        <a:prstGeom prst="rect">
          <a:avLst/>
        </a:prstGeom>
      </xdr:spPr>
    </xdr:pic>
    <xdr:clientData/>
  </xdr:twoCellAnchor>
  <xdr:twoCellAnchor>
    <xdr:from>
      <xdr:col>1</xdr:col>
      <xdr:colOff>63504</xdr:colOff>
      <xdr:row>48</xdr:row>
      <xdr:rowOff>46568</xdr:rowOff>
    </xdr:from>
    <xdr:to>
      <xdr:col>1</xdr:col>
      <xdr:colOff>1661584</xdr:colOff>
      <xdr:row>48</xdr:row>
      <xdr:rowOff>603249</xdr:rowOff>
    </xdr:to>
    <xdr:pic>
      <xdr:nvPicPr>
        <xdr:cNvPr id="214" name="Grafik 213">
          <a:extLst>
            <a:ext uri="{FF2B5EF4-FFF2-40B4-BE49-F238E27FC236}">
              <a16:creationId xmlns="" xmlns:a16="http://schemas.microsoft.com/office/drawing/2014/main" id="{857F980F-554E-48B4-993F-FBD379916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240370" y="78932619"/>
          <a:ext cx="556681" cy="1598080"/>
        </a:xfrm>
        <a:prstGeom prst="rect">
          <a:avLst/>
        </a:prstGeom>
      </xdr:spPr>
    </xdr:pic>
    <xdr:clientData/>
  </xdr:twoCellAnchor>
  <xdr:twoCellAnchor>
    <xdr:from>
      <xdr:col>1</xdr:col>
      <xdr:colOff>52919</xdr:colOff>
      <xdr:row>49</xdr:row>
      <xdr:rowOff>38101</xdr:rowOff>
    </xdr:from>
    <xdr:to>
      <xdr:col>1</xdr:col>
      <xdr:colOff>1664775</xdr:colOff>
      <xdr:row>49</xdr:row>
      <xdr:rowOff>645583</xdr:rowOff>
    </xdr:to>
    <xdr:pic>
      <xdr:nvPicPr>
        <xdr:cNvPr id="216" name="Grafik 215">
          <a:extLst>
            <a:ext uri="{FF2B5EF4-FFF2-40B4-BE49-F238E27FC236}">
              <a16:creationId xmlns="" xmlns:a16="http://schemas.microsoft.com/office/drawing/2014/main" id="{20ED42BD-FF24-45CF-9080-1A6E472AC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211273" y="79641164"/>
          <a:ext cx="607482" cy="1611856"/>
        </a:xfrm>
        <a:prstGeom prst="rect">
          <a:avLst/>
        </a:prstGeom>
      </xdr:spPr>
    </xdr:pic>
    <xdr:clientData/>
  </xdr:twoCellAnchor>
  <xdr:twoCellAnchor>
    <xdr:from>
      <xdr:col>1</xdr:col>
      <xdr:colOff>63501</xdr:colOff>
      <xdr:row>56</xdr:row>
      <xdr:rowOff>30695</xdr:rowOff>
    </xdr:from>
    <xdr:to>
      <xdr:col>1</xdr:col>
      <xdr:colOff>1714499</xdr:colOff>
      <xdr:row>56</xdr:row>
      <xdr:rowOff>316650</xdr:rowOff>
    </xdr:to>
    <xdr:pic>
      <xdr:nvPicPr>
        <xdr:cNvPr id="220" name="Grafik 219">
          <a:extLst>
            <a:ext uri="{FF2B5EF4-FFF2-40B4-BE49-F238E27FC236}">
              <a16:creationId xmlns="" xmlns:a16="http://schemas.microsoft.com/office/drawing/2014/main" id="{E29C5FC4-A63A-4FC2-B16C-AA39C6876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402189" y="87147507"/>
          <a:ext cx="285955" cy="1650998"/>
        </a:xfrm>
        <a:prstGeom prst="rect">
          <a:avLst/>
        </a:prstGeom>
      </xdr:spPr>
    </xdr:pic>
    <xdr:clientData/>
  </xdr:twoCellAnchor>
  <xdr:twoCellAnchor>
    <xdr:from>
      <xdr:col>1</xdr:col>
      <xdr:colOff>42333</xdr:colOff>
      <xdr:row>57</xdr:row>
      <xdr:rowOff>46569</xdr:rowOff>
    </xdr:from>
    <xdr:to>
      <xdr:col>1</xdr:col>
      <xdr:colOff>1725082</xdr:colOff>
      <xdr:row>57</xdr:row>
      <xdr:rowOff>301853</xdr:rowOff>
    </xdr:to>
    <xdr:pic>
      <xdr:nvPicPr>
        <xdr:cNvPr id="222" name="Grafik 221">
          <a:extLst>
            <a:ext uri="{FF2B5EF4-FFF2-40B4-BE49-F238E27FC236}">
              <a16:creationId xmlns="" xmlns:a16="http://schemas.microsoft.com/office/drawing/2014/main" id="{95A65544-475F-4B23-BA15-707DF0570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412233" y="87470836"/>
          <a:ext cx="255284" cy="1682749"/>
        </a:xfrm>
        <a:prstGeom prst="rect">
          <a:avLst/>
        </a:prstGeom>
      </xdr:spPr>
    </xdr:pic>
    <xdr:clientData/>
  </xdr:twoCellAnchor>
  <xdr:twoCellAnchor>
    <xdr:from>
      <xdr:col>1</xdr:col>
      <xdr:colOff>74083</xdr:colOff>
      <xdr:row>58</xdr:row>
      <xdr:rowOff>42338</xdr:rowOff>
    </xdr:from>
    <xdr:to>
      <xdr:col>1</xdr:col>
      <xdr:colOff>1714498</xdr:colOff>
      <xdr:row>58</xdr:row>
      <xdr:rowOff>306920</xdr:rowOff>
    </xdr:to>
    <xdr:pic>
      <xdr:nvPicPr>
        <xdr:cNvPr id="224" name="Grafik 223">
          <a:extLst>
            <a:ext uri="{FF2B5EF4-FFF2-40B4-BE49-F238E27FC236}">
              <a16:creationId xmlns="" xmlns:a16="http://schemas.microsoft.com/office/drawing/2014/main" id="{8082408C-8D31-4507-8C6A-1976B1617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418167" y="87831088"/>
          <a:ext cx="264582" cy="1640415"/>
        </a:xfrm>
        <a:prstGeom prst="rect">
          <a:avLst/>
        </a:prstGeom>
      </xdr:spPr>
    </xdr:pic>
    <xdr:clientData/>
  </xdr:twoCellAnchor>
  <xdr:twoCellAnchor>
    <xdr:from>
      <xdr:col>1</xdr:col>
      <xdr:colOff>74083</xdr:colOff>
      <xdr:row>59</xdr:row>
      <xdr:rowOff>51859</xdr:rowOff>
    </xdr:from>
    <xdr:to>
      <xdr:col>1</xdr:col>
      <xdr:colOff>1735666</xdr:colOff>
      <xdr:row>59</xdr:row>
      <xdr:rowOff>289303</xdr:rowOff>
    </xdr:to>
    <xdr:pic>
      <xdr:nvPicPr>
        <xdr:cNvPr id="226" name="Grafik 225">
          <a:extLst>
            <a:ext uri="{FF2B5EF4-FFF2-40B4-BE49-F238E27FC236}">
              <a16:creationId xmlns="" xmlns:a16="http://schemas.microsoft.com/office/drawing/2014/main" id="{DFA60EDA-6F89-493D-9F12-E0026A2D4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442320" y="88155122"/>
          <a:ext cx="237444" cy="1661583"/>
        </a:xfrm>
        <a:prstGeom prst="rect">
          <a:avLst/>
        </a:prstGeom>
      </xdr:spPr>
    </xdr:pic>
    <xdr:clientData/>
  </xdr:twoCellAnchor>
  <xdr:twoCellAnchor>
    <xdr:from>
      <xdr:col>1</xdr:col>
      <xdr:colOff>52918</xdr:colOff>
      <xdr:row>60</xdr:row>
      <xdr:rowOff>53850</xdr:rowOff>
    </xdr:from>
    <xdr:to>
      <xdr:col>1</xdr:col>
      <xdr:colOff>1703916</xdr:colOff>
      <xdr:row>60</xdr:row>
      <xdr:rowOff>329572</xdr:rowOff>
    </xdr:to>
    <xdr:pic>
      <xdr:nvPicPr>
        <xdr:cNvPr id="228" name="Grafik 227">
          <a:extLst>
            <a:ext uri="{FF2B5EF4-FFF2-40B4-BE49-F238E27FC236}">
              <a16:creationId xmlns="" xmlns:a16="http://schemas.microsoft.com/office/drawing/2014/main" id="{C08FB135-CFB6-4F9A-9F4F-B1A6230E5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96723" y="88520212"/>
          <a:ext cx="275722" cy="1650998"/>
        </a:xfrm>
        <a:prstGeom prst="rect">
          <a:avLst/>
        </a:prstGeom>
      </xdr:spPr>
    </xdr:pic>
    <xdr:clientData/>
  </xdr:twoCellAnchor>
  <xdr:twoCellAnchor>
    <xdr:from>
      <xdr:col>1</xdr:col>
      <xdr:colOff>91864</xdr:colOff>
      <xdr:row>61</xdr:row>
      <xdr:rowOff>66887</xdr:rowOff>
    </xdr:from>
    <xdr:to>
      <xdr:col>1</xdr:col>
      <xdr:colOff>1566333</xdr:colOff>
      <xdr:row>61</xdr:row>
      <xdr:rowOff>655362</xdr:rowOff>
    </xdr:to>
    <xdr:pic>
      <xdr:nvPicPr>
        <xdr:cNvPr id="230" name="Grafik 229">
          <a:extLst>
            <a:ext uri="{FF2B5EF4-FFF2-40B4-BE49-F238E27FC236}">
              <a16:creationId xmlns="" xmlns:a16="http://schemas.microsoft.com/office/drawing/2014/main" id="{4CEDB837-CA53-426D-BBBA-23E1D48AE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91028" y="89137723"/>
          <a:ext cx="588475" cy="1474469"/>
        </a:xfrm>
        <a:prstGeom prst="rect">
          <a:avLst/>
        </a:prstGeom>
      </xdr:spPr>
    </xdr:pic>
    <xdr:clientData/>
  </xdr:twoCellAnchor>
  <xdr:twoCellAnchor>
    <xdr:from>
      <xdr:col>1</xdr:col>
      <xdr:colOff>105831</xdr:colOff>
      <xdr:row>63</xdr:row>
      <xdr:rowOff>44791</xdr:rowOff>
    </xdr:from>
    <xdr:to>
      <xdr:col>1</xdr:col>
      <xdr:colOff>1672164</xdr:colOff>
      <xdr:row>63</xdr:row>
      <xdr:rowOff>539750</xdr:rowOff>
    </xdr:to>
    <xdr:pic>
      <xdr:nvPicPr>
        <xdr:cNvPr id="232" name="Grafik 231">
          <a:extLst>
            <a:ext uri="{FF2B5EF4-FFF2-40B4-BE49-F238E27FC236}">
              <a16:creationId xmlns="" xmlns:a16="http://schemas.microsoft.com/office/drawing/2014/main" id="{1533FFC6-3E09-4700-BA05-70EBC7238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97685" y="90462271"/>
          <a:ext cx="494959" cy="1566333"/>
        </a:xfrm>
        <a:prstGeom prst="rect">
          <a:avLst/>
        </a:prstGeom>
      </xdr:spPr>
    </xdr:pic>
    <xdr:clientData/>
  </xdr:twoCellAnchor>
  <xdr:twoCellAnchor>
    <xdr:from>
      <xdr:col>1</xdr:col>
      <xdr:colOff>95249</xdr:colOff>
      <xdr:row>64</xdr:row>
      <xdr:rowOff>43181</xdr:rowOff>
    </xdr:from>
    <xdr:to>
      <xdr:col>1</xdr:col>
      <xdr:colOff>1703914</xdr:colOff>
      <xdr:row>64</xdr:row>
      <xdr:rowOff>582086</xdr:rowOff>
    </xdr:to>
    <xdr:pic>
      <xdr:nvPicPr>
        <xdr:cNvPr id="234" name="Grafik 233">
          <a:extLst>
            <a:ext uri="{FF2B5EF4-FFF2-40B4-BE49-F238E27FC236}">
              <a16:creationId xmlns="" xmlns:a16="http://schemas.microsoft.com/office/drawing/2014/main" id="{66E6A5E8-1F06-45B9-AE5C-C2B24B741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86296" y="91096468"/>
          <a:ext cx="538905" cy="1608665"/>
        </a:xfrm>
        <a:prstGeom prst="rect">
          <a:avLst/>
        </a:prstGeom>
      </xdr:spPr>
    </xdr:pic>
    <xdr:clientData/>
  </xdr:twoCellAnchor>
  <xdr:twoCellAnchor>
    <xdr:from>
      <xdr:col>1</xdr:col>
      <xdr:colOff>105833</xdr:colOff>
      <xdr:row>65</xdr:row>
      <xdr:rowOff>43014</xdr:rowOff>
    </xdr:from>
    <xdr:to>
      <xdr:col>1</xdr:col>
      <xdr:colOff>1725083</xdr:colOff>
      <xdr:row>65</xdr:row>
      <xdr:rowOff>592666</xdr:rowOff>
    </xdr:to>
    <xdr:pic>
      <xdr:nvPicPr>
        <xdr:cNvPr id="236" name="Grafik 235">
          <a:extLst>
            <a:ext uri="{FF2B5EF4-FFF2-40B4-BE49-F238E27FC236}">
              <a16:creationId xmlns="" xmlns:a16="http://schemas.microsoft.com/office/drawing/2014/main" id="{F881703C-30B0-4A0F-AA7D-5CEAB9EB6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96799" y="91731382"/>
          <a:ext cx="549652" cy="1619250"/>
        </a:xfrm>
        <a:prstGeom prst="rect">
          <a:avLst/>
        </a:prstGeom>
      </xdr:spPr>
    </xdr:pic>
    <xdr:clientData/>
  </xdr:twoCellAnchor>
  <xdr:twoCellAnchor>
    <xdr:from>
      <xdr:col>1</xdr:col>
      <xdr:colOff>84669</xdr:colOff>
      <xdr:row>66</xdr:row>
      <xdr:rowOff>35475</xdr:rowOff>
    </xdr:from>
    <xdr:to>
      <xdr:col>1</xdr:col>
      <xdr:colOff>1714498</xdr:colOff>
      <xdr:row>66</xdr:row>
      <xdr:rowOff>412986</xdr:rowOff>
    </xdr:to>
    <xdr:pic>
      <xdr:nvPicPr>
        <xdr:cNvPr id="238" name="Grafik 237">
          <a:extLst>
            <a:ext uri="{FF2B5EF4-FFF2-40B4-BE49-F238E27FC236}">
              <a16:creationId xmlns="" xmlns:a16="http://schemas.microsoft.com/office/drawing/2014/main" id="{7D3AFAEB-EFB3-43A7-9405-2A2D68E41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66995" y="93410483"/>
          <a:ext cx="377511" cy="1629829"/>
        </a:xfrm>
        <a:prstGeom prst="rect">
          <a:avLst/>
        </a:prstGeom>
      </xdr:spPr>
    </xdr:pic>
    <xdr:clientData/>
  </xdr:twoCellAnchor>
  <xdr:twoCellAnchor>
    <xdr:from>
      <xdr:col>1</xdr:col>
      <xdr:colOff>74084</xdr:colOff>
      <xdr:row>67</xdr:row>
      <xdr:rowOff>56641</xdr:rowOff>
    </xdr:from>
    <xdr:to>
      <xdr:col>1</xdr:col>
      <xdr:colOff>1714499</xdr:colOff>
      <xdr:row>67</xdr:row>
      <xdr:rowOff>434502</xdr:rowOff>
    </xdr:to>
    <xdr:pic>
      <xdr:nvPicPr>
        <xdr:cNvPr id="240" name="Grafik 239">
          <a:extLst>
            <a:ext uri="{FF2B5EF4-FFF2-40B4-BE49-F238E27FC236}">
              <a16:creationId xmlns="" xmlns:a16="http://schemas.microsoft.com/office/drawing/2014/main" id="{5D41E629-D23C-475A-AEDD-70E90852E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61528" y="100845447"/>
          <a:ext cx="377861" cy="1640415"/>
        </a:xfrm>
        <a:prstGeom prst="rect">
          <a:avLst/>
        </a:prstGeom>
      </xdr:spPr>
    </xdr:pic>
    <xdr:clientData/>
  </xdr:twoCellAnchor>
  <xdr:twoCellAnchor>
    <xdr:from>
      <xdr:col>1</xdr:col>
      <xdr:colOff>84666</xdr:colOff>
      <xdr:row>3</xdr:row>
      <xdr:rowOff>40895</xdr:rowOff>
    </xdr:from>
    <xdr:to>
      <xdr:col>1</xdr:col>
      <xdr:colOff>1714500</xdr:colOff>
      <xdr:row>3</xdr:row>
      <xdr:rowOff>314386</xdr:rowOff>
    </xdr:to>
    <xdr:pic>
      <xdr:nvPicPr>
        <xdr:cNvPr id="6" name="Grafik 5">
          <a:extLst>
            <a:ext uri="{FF2B5EF4-FFF2-40B4-BE49-F238E27FC236}">
              <a16:creationId xmlns="" xmlns:a16="http://schemas.microsoft.com/office/drawing/2014/main" id="{38DC7931-F722-45C9-BE3C-7468F2C2B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419004" y="8231557"/>
          <a:ext cx="273491" cy="1629834"/>
        </a:xfrm>
        <a:prstGeom prst="rect">
          <a:avLst/>
        </a:prstGeom>
      </xdr:spPr>
    </xdr:pic>
    <xdr:clientData/>
  </xdr:twoCellAnchor>
  <xdr:twoCellAnchor>
    <xdr:from>
      <xdr:col>1</xdr:col>
      <xdr:colOff>612862</xdr:colOff>
      <xdr:row>24</xdr:row>
      <xdr:rowOff>63500</xdr:rowOff>
    </xdr:from>
    <xdr:to>
      <xdr:col>1</xdr:col>
      <xdr:colOff>1169399</xdr:colOff>
      <xdr:row>24</xdr:row>
      <xdr:rowOff>1164168</xdr:rowOff>
    </xdr:to>
    <xdr:pic>
      <xdr:nvPicPr>
        <xdr:cNvPr id="241" name="Grafik 240">
          <a:extLst>
            <a:ext uri="{FF2B5EF4-FFF2-40B4-BE49-F238E27FC236}">
              <a16:creationId xmlns="" xmlns:a16="http://schemas.microsoft.com/office/drawing/2014/main" id="{359BD4CD-CA9E-469D-A575-464A0CA43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029" y="65415583"/>
          <a:ext cx="556537" cy="1100668"/>
        </a:xfrm>
        <a:prstGeom prst="rect">
          <a:avLst/>
        </a:prstGeom>
      </xdr:spPr>
    </xdr:pic>
    <xdr:clientData/>
  </xdr:twoCellAnchor>
  <xdr:twoCellAnchor>
    <xdr:from>
      <xdr:col>1</xdr:col>
      <xdr:colOff>52918</xdr:colOff>
      <xdr:row>78</xdr:row>
      <xdr:rowOff>42333</xdr:rowOff>
    </xdr:from>
    <xdr:to>
      <xdr:col>1</xdr:col>
      <xdr:colOff>1659456</xdr:colOff>
      <xdr:row>78</xdr:row>
      <xdr:rowOff>1227667</xdr:rowOff>
    </xdr:to>
    <xdr:pic>
      <xdr:nvPicPr>
        <xdr:cNvPr id="249" name="Grafik 248">
          <a:extLst>
            <a:ext uri="{FF2B5EF4-FFF2-40B4-BE49-F238E27FC236}">
              <a16:creationId xmlns="" xmlns:a16="http://schemas.microsoft.com/office/drawing/2014/main" id="{EDE0E246-5CCA-468C-9E7D-25D760FB4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085" y="123179416"/>
          <a:ext cx="1606538" cy="1185334"/>
        </a:xfrm>
        <a:prstGeom prst="rect">
          <a:avLst/>
        </a:prstGeom>
      </xdr:spPr>
    </xdr:pic>
    <xdr:clientData/>
  </xdr:twoCellAnchor>
  <xdr:twoCellAnchor>
    <xdr:from>
      <xdr:col>1</xdr:col>
      <xdr:colOff>275167</xdr:colOff>
      <xdr:row>79</xdr:row>
      <xdr:rowOff>63499</xdr:rowOff>
    </xdr:from>
    <xdr:to>
      <xdr:col>1</xdr:col>
      <xdr:colOff>1248833</xdr:colOff>
      <xdr:row>79</xdr:row>
      <xdr:rowOff>1354242</xdr:rowOff>
    </xdr:to>
    <xdr:pic>
      <xdr:nvPicPr>
        <xdr:cNvPr id="251" name="Grafik 250">
          <a:extLst>
            <a:ext uri="{FF2B5EF4-FFF2-40B4-BE49-F238E27FC236}">
              <a16:creationId xmlns="" xmlns:a16="http://schemas.microsoft.com/office/drawing/2014/main" id="{3D700341-BEE6-468F-84FE-BE97A8100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334" y="124523499"/>
          <a:ext cx="973666" cy="12907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88"/>
  <sheetViews>
    <sheetView tabSelected="1" topLeftCell="B1" zoomScale="90" zoomScaleNormal="90" workbookViewId="0">
      <selection activeCell="B1" sqref="B1"/>
    </sheetView>
  </sheetViews>
  <sheetFormatPr defaultColWidth="11.42578125" defaultRowHeight="15" x14ac:dyDescent="0.25"/>
  <cols>
    <col min="1" max="1" width="9.85546875" style="12" customWidth="1"/>
    <col min="2" max="2" width="26.5703125" style="12" customWidth="1"/>
    <col min="3" max="3" width="36.28515625" style="12" customWidth="1"/>
    <col min="4" max="4" width="18.85546875" style="12" customWidth="1"/>
    <col min="5" max="5" width="23.85546875" style="12" customWidth="1"/>
    <col min="6" max="6" width="14.28515625" style="12" customWidth="1"/>
    <col min="7" max="7" width="11.42578125" style="12"/>
    <col min="8" max="8" width="11.42578125" style="46"/>
    <col min="9" max="9" width="11.42578125" style="12"/>
    <col min="10" max="10" width="15.28515625" style="12" bestFit="1" customWidth="1"/>
    <col min="11" max="12" width="11.42578125" style="12"/>
    <col min="13" max="13" width="7.5703125" style="12" customWidth="1"/>
    <col min="14" max="15" width="6.42578125" style="12" hidden="1" customWidth="1"/>
    <col min="16" max="16" width="7.5703125" style="10" customWidth="1"/>
    <col min="17" max="17" width="11.42578125" style="12"/>
    <col min="18" max="18" width="68" style="12" bestFit="1" customWidth="1"/>
    <col min="19" max="16384" width="11.42578125" style="12"/>
  </cols>
  <sheetData>
    <row r="1" spans="1:18" ht="18.75" x14ac:dyDescent="0.3">
      <c r="A1" s="13"/>
      <c r="B1" s="13"/>
      <c r="C1" s="4" t="s">
        <v>153</v>
      </c>
      <c r="D1" s="6" t="s">
        <v>0</v>
      </c>
      <c r="E1" s="7" t="s">
        <v>154</v>
      </c>
      <c r="F1" s="1"/>
      <c r="G1" s="5" t="s">
        <v>0</v>
      </c>
      <c r="H1" s="45"/>
      <c r="I1" s="18">
        <f>SUM(I3:I83)</f>
        <v>1455212</v>
      </c>
      <c r="J1" s="44">
        <f>SUM(J3:J83)</f>
        <v>18603910.879999995</v>
      </c>
      <c r="K1" s="1" t="s">
        <v>0</v>
      </c>
      <c r="L1" s="18">
        <f>SUM(L3:L83)</f>
        <v>278.10874067704952</v>
      </c>
      <c r="M1" s="1"/>
      <c r="N1" s="1"/>
      <c r="O1" s="1"/>
      <c r="P1" s="9" t="s">
        <v>0</v>
      </c>
      <c r="Q1" s="4" t="s">
        <v>125</v>
      </c>
      <c r="R1" s="1"/>
    </row>
    <row r="2" spans="1:18" ht="74.25" customHeight="1" x14ac:dyDescent="0.25">
      <c r="A2" s="15" t="s">
        <v>1</v>
      </c>
      <c r="B2" s="15" t="s">
        <v>145</v>
      </c>
      <c r="C2" s="16" t="s">
        <v>2</v>
      </c>
      <c r="D2" s="15" t="s">
        <v>3</v>
      </c>
      <c r="E2" s="16" t="s">
        <v>4</v>
      </c>
      <c r="F2" s="16" t="s">
        <v>5</v>
      </c>
      <c r="G2" s="15" t="s">
        <v>1</v>
      </c>
      <c r="H2" s="17" t="s">
        <v>6</v>
      </c>
      <c r="I2" s="19" t="s">
        <v>7</v>
      </c>
      <c r="J2" s="19" t="s">
        <v>8</v>
      </c>
      <c r="K2" s="14" t="s">
        <v>9</v>
      </c>
      <c r="L2" s="20" t="s">
        <v>10</v>
      </c>
      <c r="M2" s="14" t="s">
        <v>11</v>
      </c>
      <c r="N2" s="8" t="s">
        <v>126</v>
      </c>
      <c r="O2" s="8" t="s">
        <v>127</v>
      </c>
      <c r="P2" s="22" t="s">
        <v>12</v>
      </c>
      <c r="Q2" s="14" t="s">
        <v>13</v>
      </c>
      <c r="R2" s="21" t="s">
        <v>14</v>
      </c>
    </row>
    <row r="3" spans="1:18" ht="29.25" customHeight="1" x14ac:dyDescent="0.25">
      <c r="A3" s="27">
        <v>34187</v>
      </c>
      <c r="B3" s="27"/>
      <c r="C3" s="27" t="s">
        <v>128</v>
      </c>
      <c r="D3" s="53">
        <v>4036221607564</v>
      </c>
      <c r="E3" s="27" t="s">
        <v>17</v>
      </c>
      <c r="F3" s="27" t="s">
        <v>19</v>
      </c>
      <c r="G3" s="27">
        <v>34187</v>
      </c>
      <c r="H3" s="54">
        <v>4.99</v>
      </c>
      <c r="I3" s="55">
        <f>25673-17664</f>
        <v>8009</v>
      </c>
      <c r="J3" s="56">
        <f t="shared" ref="J3:J28" si="0">H3*I3</f>
        <v>39964.910000000003</v>
      </c>
      <c r="K3" s="27">
        <v>17664</v>
      </c>
      <c r="L3" s="55">
        <v>1.4534080615942029</v>
      </c>
      <c r="M3" s="27">
        <v>6</v>
      </c>
      <c r="N3" s="27">
        <v>92</v>
      </c>
      <c r="O3" s="27">
        <v>552</v>
      </c>
      <c r="P3" s="41" t="s">
        <v>18</v>
      </c>
      <c r="Q3" s="27">
        <v>33030090</v>
      </c>
      <c r="R3" s="27" t="s">
        <v>16</v>
      </c>
    </row>
    <row r="4" spans="1:18" ht="29.25" customHeight="1" x14ac:dyDescent="0.25">
      <c r="A4" s="27">
        <v>34188</v>
      </c>
      <c r="B4" s="27"/>
      <c r="C4" s="27" t="s">
        <v>128</v>
      </c>
      <c r="D4" s="53">
        <v>4036221607571</v>
      </c>
      <c r="E4" s="27" t="s">
        <v>17</v>
      </c>
      <c r="F4" s="27" t="s">
        <v>20</v>
      </c>
      <c r="G4" s="27">
        <v>34188</v>
      </c>
      <c r="H4" s="54">
        <v>4.99</v>
      </c>
      <c r="I4" s="55">
        <f>27017-17664</f>
        <v>9353</v>
      </c>
      <c r="J4" s="56">
        <f t="shared" si="0"/>
        <v>46671.47</v>
      </c>
      <c r="K4" s="27">
        <v>17664</v>
      </c>
      <c r="L4" s="55">
        <v>1.5294950181159421</v>
      </c>
      <c r="M4" s="27">
        <v>6</v>
      </c>
      <c r="N4" s="27">
        <v>92</v>
      </c>
      <c r="O4" s="27">
        <v>552</v>
      </c>
      <c r="P4" s="41" t="s">
        <v>18</v>
      </c>
      <c r="Q4" s="27">
        <v>33030090</v>
      </c>
      <c r="R4" s="27" t="s">
        <v>16</v>
      </c>
    </row>
    <row r="5" spans="1:18" ht="30.75" customHeight="1" x14ac:dyDescent="0.25">
      <c r="A5" s="27">
        <v>34211</v>
      </c>
      <c r="B5" s="27"/>
      <c r="C5" s="27" t="s">
        <v>128</v>
      </c>
      <c r="D5" s="53">
        <v>4036221607601</v>
      </c>
      <c r="E5" s="27" t="s">
        <v>17</v>
      </c>
      <c r="F5" s="27" t="s">
        <v>21</v>
      </c>
      <c r="G5" s="27">
        <v>34211</v>
      </c>
      <c r="H5" s="54">
        <v>4.99</v>
      </c>
      <c r="I5" s="55">
        <f>25058-17664</f>
        <v>7394</v>
      </c>
      <c r="J5" s="56">
        <f t="shared" si="0"/>
        <v>36896.060000000005</v>
      </c>
      <c r="K5" s="27">
        <v>17664</v>
      </c>
      <c r="L5" s="55">
        <v>1.4185914855072463</v>
      </c>
      <c r="M5" s="27">
        <v>6</v>
      </c>
      <c r="N5" s="27">
        <v>92</v>
      </c>
      <c r="O5" s="27">
        <v>552</v>
      </c>
      <c r="P5" s="41" t="s">
        <v>18</v>
      </c>
      <c r="Q5" s="27">
        <v>33030090</v>
      </c>
      <c r="R5" s="27" t="s">
        <v>16</v>
      </c>
    </row>
    <row r="6" spans="1:18" ht="96.75" customHeight="1" x14ac:dyDescent="0.25">
      <c r="A6" s="27">
        <v>977703</v>
      </c>
      <c r="B6" s="27"/>
      <c r="C6" s="27" t="s">
        <v>27</v>
      </c>
      <c r="D6" s="53">
        <v>4036221603078</v>
      </c>
      <c r="E6" s="27" t="s">
        <v>22</v>
      </c>
      <c r="F6" s="27" t="s">
        <v>28</v>
      </c>
      <c r="G6" s="27">
        <v>977703</v>
      </c>
      <c r="H6" s="54">
        <v>9.99</v>
      </c>
      <c r="I6" s="55">
        <v>9362</v>
      </c>
      <c r="J6" s="56">
        <f t="shared" si="0"/>
        <v>93526.38</v>
      </c>
      <c r="K6" s="27">
        <v>4200</v>
      </c>
      <c r="L6" s="55">
        <v>2.2290476190476189</v>
      </c>
      <c r="M6" s="27">
        <v>12</v>
      </c>
      <c r="N6" s="27">
        <v>1</v>
      </c>
      <c r="O6" s="27">
        <v>12</v>
      </c>
      <c r="P6" s="41" t="s">
        <v>29</v>
      </c>
      <c r="Q6" s="27">
        <v>33049900</v>
      </c>
      <c r="R6" s="27" t="s">
        <v>16</v>
      </c>
    </row>
    <row r="7" spans="1:18" ht="95.25" customHeight="1" x14ac:dyDescent="0.25">
      <c r="A7" s="27">
        <v>977705</v>
      </c>
      <c r="B7" s="27"/>
      <c r="C7" s="27" t="s">
        <v>137</v>
      </c>
      <c r="D7" s="53">
        <v>4036221603085</v>
      </c>
      <c r="E7" s="27" t="s">
        <v>22</v>
      </c>
      <c r="F7" s="27" t="s">
        <v>28</v>
      </c>
      <c r="G7" s="27">
        <v>977705</v>
      </c>
      <c r="H7" s="54">
        <v>9.99</v>
      </c>
      <c r="I7" s="55">
        <v>29342</v>
      </c>
      <c r="J7" s="56">
        <f t="shared" si="0"/>
        <v>293126.58</v>
      </c>
      <c r="K7" s="27">
        <v>4200</v>
      </c>
      <c r="L7" s="55">
        <v>6.9861904761904761</v>
      </c>
      <c r="M7" s="27">
        <v>12</v>
      </c>
      <c r="N7" s="27">
        <v>1</v>
      </c>
      <c r="O7" s="27">
        <v>12</v>
      </c>
      <c r="P7" s="41" t="s">
        <v>29</v>
      </c>
      <c r="Q7" s="27">
        <v>33049900</v>
      </c>
      <c r="R7" s="27" t="s">
        <v>16</v>
      </c>
    </row>
    <row r="8" spans="1:18" ht="100.5" customHeight="1" x14ac:dyDescent="0.25">
      <c r="A8" s="27">
        <v>977707</v>
      </c>
      <c r="B8" s="27"/>
      <c r="C8" s="27" t="s">
        <v>30</v>
      </c>
      <c r="D8" s="53">
        <v>4036221603092</v>
      </c>
      <c r="E8" s="27" t="s">
        <v>22</v>
      </c>
      <c r="F8" s="27" t="s">
        <v>28</v>
      </c>
      <c r="G8" s="27">
        <v>977707</v>
      </c>
      <c r="H8" s="54">
        <v>9.99</v>
      </c>
      <c r="I8" s="55">
        <v>25014</v>
      </c>
      <c r="J8" s="56">
        <f t="shared" si="0"/>
        <v>249889.86000000002</v>
      </c>
      <c r="K8" s="27">
        <v>4368</v>
      </c>
      <c r="L8" s="55">
        <v>5.7266483516483513</v>
      </c>
      <c r="M8" s="27">
        <v>12</v>
      </c>
      <c r="N8" s="27">
        <v>1</v>
      </c>
      <c r="O8" s="27">
        <v>12</v>
      </c>
      <c r="P8" s="41" t="s">
        <v>29</v>
      </c>
      <c r="Q8" s="27">
        <v>33049900</v>
      </c>
      <c r="R8" s="27" t="s">
        <v>16</v>
      </c>
    </row>
    <row r="9" spans="1:18" ht="97.5" customHeight="1" x14ac:dyDescent="0.25">
      <c r="A9" s="27">
        <v>945518</v>
      </c>
      <c r="B9" s="27"/>
      <c r="C9" s="27" t="s">
        <v>34</v>
      </c>
      <c r="D9" s="53">
        <v>4036221601654</v>
      </c>
      <c r="E9" s="27" t="s">
        <v>31</v>
      </c>
      <c r="F9" s="27" t="s">
        <v>33</v>
      </c>
      <c r="G9" s="27">
        <v>945518</v>
      </c>
      <c r="H9" s="54">
        <v>19.989999999999998</v>
      </c>
      <c r="I9" s="55">
        <v>1598</v>
      </c>
      <c r="J9" s="56">
        <f t="shared" si="0"/>
        <v>31944.019999999997</v>
      </c>
      <c r="K9" s="27">
        <v>1152</v>
      </c>
      <c r="L9" s="55">
        <v>1.3871527777777777</v>
      </c>
      <c r="M9" s="27">
        <v>6</v>
      </c>
      <c r="N9" s="27">
        <v>6</v>
      </c>
      <c r="O9" s="27">
        <v>36</v>
      </c>
      <c r="P9" s="41" t="s">
        <v>26</v>
      </c>
      <c r="Q9" s="27">
        <v>33049900</v>
      </c>
      <c r="R9" s="27" t="s">
        <v>16</v>
      </c>
    </row>
    <row r="10" spans="1:18" ht="105.75" customHeight="1" x14ac:dyDescent="0.25">
      <c r="A10" s="27">
        <v>945522</v>
      </c>
      <c r="B10" s="27"/>
      <c r="C10" s="27" t="s">
        <v>35</v>
      </c>
      <c r="D10" s="53">
        <v>4036221601609</v>
      </c>
      <c r="E10" s="27" t="s">
        <v>31</v>
      </c>
      <c r="F10" s="27" t="s">
        <v>33</v>
      </c>
      <c r="G10" s="27">
        <v>945522</v>
      </c>
      <c r="H10" s="54">
        <v>24.99</v>
      </c>
      <c r="I10" s="55">
        <v>24</v>
      </c>
      <c r="J10" s="56">
        <f t="shared" si="0"/>
        <v>599.76</v>
      </c>
      <c r="K10" s="27">
        <v>1536</v>
      </c>
      <c r="L10" s="55">
        <v>1.5625E-2</v>
      </c>
      <c r="M10" s="27">
        <v>6</v>
      </c>
      <c r="N10" s="27">
        <v>8</v>
      </c>
      <c r="O10" s="27">
        <v>48</v>
      </c>
      <c r="P10" s="41" t="s">
        <v>26</v>
      </c>
      <c r="Q10" s="27">
        <v>33049900</v>
      </c>
      <c r="R10" s="27" t="s">
        <v>16</v>
      </c>
    </row>
    <row r="11" spans="1:18" ht="114" customHeight="1" x14ac:dyDescent="0.25">
      <c r="A11" s="27">
        <v>947460</v>
      </c>
      <c r="B11" s="27"/>
      <c r="C11" s="27" t="s">
        <v>38</v>
      </c>
      <c r="D11" s="53">
        <v>4036221601531</v>
      </c>
      <c r="E11" s="27" t="s">
        <v>31</v>
      </c>
      <c r="F11" s="27" t="s">
        <v>37</v>
      </c>
      <c r="G11" s="27">
        <v>947460</v>
      </c>
      <c r="H11" s="54">
        <v>19.989999999999998</v>
      </c>
      <c r="I11" s="55">
        <v>14729</v>
      </c>
      <c r="J11" s="56">
        <f t="shared" si="0"/>
        <v>294432.70999999996</v>
      </c>
      <c r="K11" s="27">
        <v>1728</v>
      </c>
      <c r="L11" s="55">
        <v>8.5237268518518512</v>
      </c>
      <c r="M11" s="27">
        <v>6</v>
      </c>
      <c r="N11" s="27">
        <v>4</v>
      </c>
      <c r="O11" s="27">
        <v>24</v>
      </c>
      <c r="P11" s="41" t="s">
        <v>29</v>
      </c>
      <c r="Q11" s="27">
        <v>33049900</v>
      </c>
      <c r="R11" s="27" t="s">
        <v>16</v>
      </c>
    </row>
    <row r="12" spans="1:18" ht="107.25" customHeight="1" x14ac:dyDescent="0.25">
      <c r="A12" s="27">
        <v>947470</v>
      </c>
      <c r="B12" s="27"/>
      <c r="C12" s="27" t="s">
        <v>39</v>
      </c>
      <c r="D12" s="53">
        <v>4036221601579</v>
      </c>
      <c r="E12" s="27" t="s">
        <v>31</v>
      </c>
      <c r="F12" s="27" t="s">
        <v>40</v>
      </c>
      <c r="G12" s="27">
        <v>947470</v>
      </c>
      <c r="H12" s="54">
        <v>19.989999999999998</v>
      </c>
      <c r="I12" s="55">
        <v>948</v>
      </c>
      <c r="J12" s="56">
        <f t="shared" si="0"/>
        <v>18950.519999999997</v>
      </c>
      <c r="K12" s="27">
        <v>2016</v>
      </c>
      <c r="L12" s="55">
        <v>0.47023809523809523</v>
      </c>
      <c r="M12" s="27">
        <v>6</v>
      </c>
      <c r="N12" s="27">
        <v>6</v>
      </c>
      <c r="O12" s="27">
        <v>36</v>
      </c>
      <c r="P12" s="41" t="s">
        <v>29</v>
      </c>
      <c r="Q12" s="27">
        <v>33049900</v>
      </c>
      <c r="R12" s="27" t="s">
        <v>16</v>
      </c>
    </row>
    <row r="13" spans="1:18" ht="99.75" customHeight="1" x14ac:dyDescent="0.25">
      <c r="A13" s="27">
        <v>947475</v>
      </c>
      <c r="B13" s="27"/>
      <c r="C13" s="27" t="s">
        <v>41</v>
      </c>
      <c r="D13" s="53">
        <v>4036221601647</v>
      </c>
      <c r="E13" s="27" t="s">
        <v>31</v>
      </c>
      <c r="F13" s="27" t="s">
        <v>33</v>
      </c>
      <c r="G13" s="27">
        <v>947475</v>
      </c>
      <c r="H13" s="54">
        <v>24.99</v>
      </c>
      <c r="I13" s="55">
        <v>1783</v>
      </c>
      <c r="J13" s="56">
        <f t="shared" si="0"/>
        <v>44557.17</v>
      </c>
      <c r="K13" s="27">
        <v>3360</v>
      </c>
      <c r="L13" s="55">
        <v>0.53065476190476191</v>
      </c>
      <c r="M13" s="27">
        <v>6</v>
      </c>
      <c r="N13" s="27">
        <v>8</v>
      </c>
      <c r="O13" s="27">
        <v>48</v>
      </c>
      <c r="P13" s="41" t="s">
        <v>29</v>
      </c>
      <c r="Q13" s="27">
        <v>33049900</v>
      </c>
      <c r="R13" s="27" t="s">
        <v>16</v>
      </c>
    </row>
    <row r="14" spans="1:18" ht="103.5" customHeight="1" x14ac:dyDescent="0.25">
      <c r="A14" s="27">
        <v>960077</v>
      </c>
      <c r="B14" s="27"/>
      <c r="C14" s="27" t="s">
        <v>42</v>
      </c>
      <c r="D14" s="53">
        <v>4036221601425</v>
      </c>
      <c r="E14" s="27" t="s">
        <v>31</v>
      </c>
      <c r="F14" s="27" t="s">
        <v>36</v>
      </c>
      <c r="G14" s="27">
        <v>960077</v>
      </c>
      <c r="H14" s="54">
        <v>17.989999999999998</v>
      </c>
      <c r="I14" s="55">
        <f>13244-1632</f>
        <v>11612</v>
      </c>
      <c r="J14" s="56">
        <f t="shared" si="0"/>
        <v>208899.87999999998</v>
      </c>
      <c r="K14" s="27">
        <v>1632</v>
      </c>
      <c r="L14" s="55">
        <v>8.1151960784313726</v>
      </c>
      <c r="M14" s="27">
        <v>6</v>
      </c>
      <c r="N14" s="27">
        <v>1</v>
      </c>
      <c r="O14" s="27">
        <v>6</v>
      </c>
      <c r="P14" s="41" t="s">
        <v>24</v>
      </c>
      <c r="Q14" s="27">
        <v>33049900</v>
      </c>
      <c r="R14" s="27" t="s">
        <v>16</v>
      </c>
    </row>
    <row r="15" spans="1:18" ht="105" customHeight="1" x14ac:dyDescent="0.25">
      <c r="A15" s="27">
        <v>960081</v>
      </c>
      <c r="B15" s="27"/>
      <c r="C15" s="27" t="s">
        <v>43</v>
      </c>
      <c r="D15" s="53">
        <v>4036221601487</v>
      </c>
      <c r="E15" s="27" t="s">
        <v>31</v>
      </c>
      <c r="F15" s="27" t="s">
        <v>32</v>
      </c>
      <c r="G15" s="27">
        <v>960081</v>
      </c>
      <c r="H15" s="54">
        <v>19.989999999999998</v>
      </c>
      <c r="I15" s="55">
        <v>23525</v>
      </c>
      <c r="J15" s="56">
        <f t="shared" si="0"/>
        <v>470264.74999999994</v>
      </c>
      <c r="K15" s="27">
        <v>2814</v>
      </c>
      <c r="L15" s="55">
        <v>8.3599857853589192</v>
      </c>
      <c r="M15" s="27">
        <v>6</v>
      </c>
      <c r="N15" s="27">
        <v>1</v>
      </c>
      <c r="O15" s="27">
        <v>6</v>
      </c>
      <c r="P15" s="41" t="s">
        <v>24</v>
      </c>
      <c r="Q15" s="27">
        <v>33049900</v>
      </c>
      <c r="R15" s="27" t="s">
        <v>16</v>
      </c>
    </row>
    <row r="16" spans="1:18" ht="102.75" customHeight="1" x14ac:dyDescent="0.25">
      <c r="A16" s="27">
        <v>960082</v>
      </c>
      <c r="B16" s="27"/>
      <c r="C16" s="27" t="s">
        <v>44</v>
      </c>
      <c r="D16" s="53">
        <v>4036221601494</v>
      </c>
      <c r="E16" s="27" t="s">
        <v>31</v>
      </c>
      <c r="F16" s="27" t="s">
        <v>32</v>
      </c>
      <c r="G16" s="27">
        <v>960082</v>
      </c>
      <c r="H16" s="54">
        <v>14.99</v>
      </c>
      <c r="I16" s="55">
        <v>17842</v>
      </c>
      <c r="J16" s="56">
        <f t="shared" si="0"/>
        <v>267451.58</v>
      </c>
      <c r="K16" s="27">
        <v>2814</v>
      </c>
      <c r="L16" s="55">
        <v>6.3404406538734897</v>
      </c>
      <c r="M16" s="27">
        <v>6</v>
      </c>
      <c r="N16" s="27">
        <v>1</v>
      </c>
      <c r="O16" s="27">
        <v>6</v>
      </c>
      <c r="P16" s="41" t="s">
        <v>24</v>
      </c>
      <c r="Q16" s="27">
        <v>33049900</v>
      </c>
      <c r="R16" s="27" t="s">
        <v>16</v>
      </c>
    </row>
    <row r="17" spans="1:18" ht="99" customHeight="1" x14ac:dyDescent="0.25">
      <c r="A17" s="27">
        <v>852364</v>
      </c>
      <c r="B17" s="27"/>
      <c r="C17" s="27" t="s">
        <v>47</v>
      </c>
      <c r="D17" s="53">
        <v>3466761959389</v>
      </c>
      <c r="E17" s="27" t="s">
        <v>45</v>
      </c>
      <c r="F17" s="27" t="s">
        <v>46</v>
      </c>
      <c r="G17" s="27">
        <v>852364</v>
      </c>
      <c r="H17" s="54">
        <v>19.989999999999998</v>
      </c>
      <c r="I17" s="55">
        <v>1800</v>
      </c>
      <c r="J17" s="56">
        <f t="shared" si="0"/>
        <v>35982</v>
      </c>
      <c r="K17" s="27">
        <v>1800</v>
      </c>
      <c r="L17" s="55">
        <v>1</v>
      </c>
      <c r="M17" s="27">
        <v>6</v>
      </c>
      <c r="N17" s="27">
        <v>10</v>
      </c>
      <c r="O17" s="27">
        <v>60</v>
      </c>
      <c r="P17" s="41" t="s">
        <v>18</v>
      </c>
      <c r="Q17" s="27">
        <v>33049900</v>
      </c>
      <c r="R17" s="27" t="s">
        <v>16</v>
      </c>
    </row>
    <row r="18" spans="1:18" ht="78.75" customHeight="1" x14ac:dyDescent="0.25">
      <c r="A18" s="27">
        <v>852421</v>
      </c>
      <c r="B18" s="27"/>
      <c r="C18" s="27" t="s">
        <v>48</v>
      </c>
      <c r="D18" s="53">
        <v>3466761959631</v>
      </c>
      <c r="E18" s="27" t="s">
        <v>45</v>
      </c>
      <c r="F18" s="27" t="s">
        <v>49</v>
      </c>
      <c r="G18" s="27">
        <v>852421</v>
      </c>
      <c r="H18" s="54">
        <v>17.989999999999998</v>
      </c>
      <c r="I18" s="55">
        <v>480</v>
      </c>
      <c r="J18" s="56">
        <f t="shared" si="0"/>
        <v>8635.1999999999989</v>
      </c>
      <c r="K18" s="27">
        <v>2592</v>
      </c>
      <c r="L18" s="55">
        <v>0.18518518518518517</v>
      </c>
      <c r="M18" s="27">
        <v>36</v>
      </c>
      <c r="N18" s="27">
        <v>1</v>
      </c>
      <c r="O18" s="27">
        <v>36</v>
      </c>
      <c r="P18" s="41" t="s">
        <v>18</v>
      </c>
      <c r="Q18" s="27">
        <v>33049100</v>
      </c>
      <c r="R18" s="27" t="s">
        <v>16</v>
      </c>
    </row>
    <row r="19" spans="1:18" ht="48" customHeight="1" x14ac:dyDescent="0.25">
      <c r="A19" s="27">
        <v>853079</v>
      </c>
      <c r="B19" s="27"/>
      <c r="C19" s="27" t="s">
        <v>129</v>
      </c>
      <c r="D19" s="53">
        <v>3466761960118</v>
      </c>
      <c r="E19" s="27" t="s">
        <v>45</v>
      </c>
      <c r="F19" s="27" t="s">
        <v>50</v>
      </c>
      <c r="G19" s="27">
        <v>853079</v>
      </c>
      <c r="H19" s="54">
        <v>9.99</v>
      </c>
      <c r="I19" s="55">
        <v>6189</v>
      </c>
      <c r="J19" s="56">
        <f t="shared" si="0"/>
        <v>61828.11</v>
      </c>
      <c r="K19" s="27">
        <v>9642</v>
      </c>
      <c r="L19" s="55">
        <v>0.64187927815805845</v>
      </c>
      <c r="M19" s="27">
        <v>6</v>
      </c>
      <c r="N19" s="27">
        <v>57</v>
      </c>
      <c r="O19" s="27">
        <v>342</v>
      </c>
      <c r="P19" s="41" t="s">
        <v>18</v>
      </c>
      <c r="Q19" s="27">
        <v>33042000</v>
      </c>
      <c r="R19" s="27" t="s">
        <v>16</v>
      </c>
    </row>
    <row r="20" spans="1:18" ht="83.25" customHeight="1" x14ac:dyDescent="0.25">
      <c r="A20" s="27">
        <v>904647</v>
      </c>
      <c r="B20" s="27"/>
      <c r="C20" s="27" t="s">
        <v>130</v>
      </c>
      <c r="D20" s="53">
        <v>3466762033200</v>
      </c>
      <c r="E20" s="27" t="s">
        <v>45</v>
      </c>
      <c r="F20" s="27" t="s">
        <v>51</v>
      </c>
      <c r="G20" s="27">
        <v>904647</v>
      </c>
      <c r="H20" s="54">
        <v>19.989999999999998</v>
      </c>
      <c r="I20" s="55">
        <v>7902</v>
      </c>
      <c r="J20" s="56">
        <f t="shared" si="0"/>
        <v>157960.97999999998</v>
      </c>
      <c r="K20" s="27">
        <v>1620</v>
      </c>
      <c r="L20" s="55">
        <v>4.8777777777777782</v>
      </c>
      <c r="M20" s="27">
        <v>3</v>
      </c>
      <c r="N20" s="27">
        <v>15</v>
      </c>
      <c r="O20" s="27">
        <v>45</v>
      </c>
      <c r="P20" s="41" t="s">
        <v>18</v>
      </c>
      <c r="Q20" s="27">
        <v>33049900</v>
      </c>
      <c r="R20" s="27" t="s">
        <v>16</v>
      </c>
    </row>
    <row r="21" spans="1:18" ht="81" customHeight="1" x14ac:dyDescent="0.25">
      <c r="A21" s="27">
        <v>904649</v>
      </c>
      <c r="B21" s="27"/>
      <c r="C21" s="27" t="s">
        <v>131</v>
      </c>
      <c r="D21" s="53">
        <v>3466762057183</v>
      </c>
      <c r="E21" s="27" t="s">
        <v>45</v>
      </c>
      <c r="F21" s="27" t="s">
        <v>51</v>
      </c>
      <c r="G21" s="27">
        <v>904649</v>
      </c>
      <c r="H21" s="54">
        <v>19.989999999999998</v>
      </c>
      <c r="I21" s="55">
        <v>9531</v>
      </c>
      <c r="J21" s="56">
        <f t="shared" si="0"/>
        <v>190524.68999999997</v>
      </c>
      <c r="K21" s="27">
        <v>1620</v>
      </c>
      <c r="L21" s="55">
        <v>5.8833333333333337</v>
      </c>
      <c r="M21" s="27">
        <v>3</v>
      </c>
      <c r="N21" s="27">
        <v>15</v>
      </c>
      <c r="O21" s="27">
        <v>45</v>
      </c>
      <c r="P21" s="41" t="s">
        <v>18</v>
      </c>
      <c r="Q21" s="27">
        <v>33049900</v>
      </c>
      <c r="R21" s="27" t="s">
        <v>16</v>
      </c>
    </row>
    <row r="22" spans="1:18" ht="51.75" customHeight="1" x14ac:dyDescent="0.25">
      <c r="A22" s="27">
        <v>904650</v>
      </c>
      <c r="B22" s="27"/>
      <c r="C22" s="27" t="s">
        <v>52</v>
      </c>
      <c r="D22" s="53">
        <v>3466762051501</v>
      </c>
      <c r="E22" s="27" t="s">
        <v>45</v>
      </c>
      <c r="F22" s="27" t="s">
        <v>53</v>
      </c>
      <c r="G22" s="27">
        <v>904650</v>
      </c>
      <c r="H22" s="54">
        <v>9.99</v>
      </c>
      <c r="I22" s="55">
        <v>15032</v>
      </c>
      <c r="J22" s="56">
        <f t="shared" si="0"/>
        <v>150169.68</v>
      </c>
      <c r="K22" s="27">
        <v>13680</v>
      </c>
      <c r="L22" s="55">
        <v>1.0988304093567252</v>
      </c>
      <c r="M22" s="27">
        <v>3</v>
      </c>
      <c r="N22" s="27">
        <v>95</v>
      </c>
      <c r="O22" s="27">
        <v>285</v>
      </c>
      <c r="P22" s="41" t="s">
        <v>18</v>
      </c>
      <c r="Q22" s="27">
        <v>33041000</v>
      </c>
      <c r="R22" s="27" t="s">
        <v>16</v>
      </c>
    </row>
    <row r="23" spans="1:18" ht="43.5" customHeight="1" x14ac:dyDescent="0.25">
      <c r="A23" s="27">
        <v>904652</v>
      </c>
      <c r="B23" s="27"/>
      <c r="C23" s="27" t="s">
        <v>54</v>
      </c>
      <c r="D23" s="53">
        <v>3466762051525</v>
      </c>
      <c r="E23" s="27" t="s">
        <v>45</v>
      </c>
      <c r="F23" s="27" t="s">
        <v>53</v>
      </c>
      <c r="G23" s="27">
        <v>904652</v>
      </c>
      <c r="H23" s="54">
        <v>9.99</v>
      </c>
      <c r="I23" s="55">
        <v>213</v>
      </c>
      <c r="J23" s="56">
        <f t="shared" si="0"/>
        <v>2127.87</v>
      </c>
      <c r="K23" s="27">
        <v>9102</v>
      </c>
      <c r="L23" s="55">
        <v>2.3401450230718525E-2</v>
      </c>
      <c r="M23" s="27">
        <v>3</v>
      </c>
      <c r="N23" s="27">
        <v>95</v>
      </c>
      <c r="O23" s="27">
        <v>285</v>
      </c>
      <c r="P23" s="41" t="s">
        <v>18</v>
      </c>
      <c r="Q23" s="27">
        <v>33041000</v>
      </c>
      <c r="R23" s="27" t="s">
        <v>16</v>
      </c>
    </row>
    <row r="24" spans="1:18" ht="41.25" customHeight="1" x14ac:dyDescent="0.25">
      <c r="A24" s="27">
        <v>904655</v>
      </c>
      <c r="B24" s="27"/>
      <c r="C24" s="27" t="s">
        <v>55</v>
      </c>
      <c r="D24" s="53">
        <v>3466762051556</v>
      </c>
      <c r="E24" s="27" t="s">
        <v>45</v>
      </c>
      <c r="F24" s="27" t="s">
        <v>53</v>
      </c>
      <c r="G24" s="27">
        <v>904655</v>
      </c>
      <c r="H24" s="54">
        <v>9.99</v>
      </c>
      <c r="I24" s="55">
        <v>29676</v>
      </c>
      <c r="J24" s="56">
        <f t="shared" si="0"/>
        <v>296463.24</v>
      </c>
      <c r="K24" s="27">
        <v>13680</v>
      </c>
      <c r="L24" s="55">
        <v>2.1692982456140353</v>
      </c>
      <c r="M24" s="27">
        <v>3</v>
      </c>
      <c r="N24" s="27">
        <v>95</v>
      </c>
      <c r="O24" s="27">
        <v>285</v>
      </c>
      <c r="P24" s="41" t="s">
        <v>18</v>
      </c>
      <c r="Q24" s="27">
        <v>33041000</v>
      </c>
      <c r="R24" s="27" t="s">
        <v>16</v>
      </c>
    </row>
    <row r="25" spans="1:18" ht="98.25" customHeight="1" x14ac:dyDescent="0.25">
      <c r="A25" s="28">
        <v>913487</v>
      </c>
      <c r="B25" s="27"/>
      <c r="C25" s="27" t="s">
        <v>152</v>
      </c>
      <c r="D25" s="53">
        <v>3466762031831</v>
      </c>
      <c r="E25" s="27" t="s">
        <v>45</v>
      </c>
      <c r="F25" s="27" t="s">
        <v>147</v>
      </c>
      <c r="G25" s="27">
        <v>913487</v>
      </c>
      <c r="H25" s="54">
        <v>3.99</v>
      </c>
      <c r="I25" s="55">
        <v>30</v>
      </c>
      <c r="J25" s="56">
        <f t="shared" si="0"/>
        <v>119.7</v>
      </c>
      <c r="K25" s="27">
        <v>3198</v>
      </c>
      <c r="L25" s="55">
        <v>9.3808630393996256E-3</v>
      </c>
      <c r="M25" s="27">
        <v>3</v>
      </c>
      <c r="N25" s="27"/>
      <c r="O25" s="27"/>
      <c r="P25" s="41" t="s">
        <v>148</v>
      </c>
      <c r="Q25" s="27">
        <v>33043000</v>
      </c>
      <c r="R25" s="27" t="s">
        <v>16</v>
      </c>
    </row>
    <row r="26" spans="1:18" ht="57" customHeight="1" x14ac:dyDescent="0.25">
      <c r="A26" s="27">
        <v>928034</v>
      </c>
      <c r="B26" s="27"/>
      <c r="C26" s="27" t="s">
        <v>56</v>
      </c>
      <c r="D26" s="53">
        <v>4036221921172</v>
      </c>
      <c r="E26" s="27" t="s">
        <v>45</v>
      </c>
      <c r="F26" s="27" t="s">
        <v>57</v>
      </c>
      <c r="G26" s="27">
        <v>928034</v>
      </c>
      <c r="H26" s="54">
        <v>9.99</v>
      </c>
      <c r="I26" s="55">
        <v>200</v>
      </c>
      <c r="J26" s="56">
        <f t="shared" si="0"/>
        <v>1998</v>
      </c>
      <c r="K26" s="27">
        <v>32735</v>
      </c>
      <c r="L26" s="55">
        <v>6.1096685504811368E-3</v>
      </c>
      <c r="M26" s="27">
        <v>200</v>
      </c>
      <c r="N26" s="27">
        <v>1</v>
      </c>
      <c r="O26" s="27">
        <v>200</v>
      </c>
      <c r="P26" s="41" t="s">
        <v>58</v>
      </c>
      <c r="Q26" s="27">
        <v>33042000</v>
      </c>
      <c r="R26" s="27" t="s">
        <v>16</v>
      </c>
    </row>
    <row r="27" spans="1:18" ht="44.25" customHeight="1" x14ac:dyDescent="0.25">
      <c r="A27" s="27">
        <v>930520</v>
      </c>
      <c r="B27" s="27"/>
      <c r="C27" s="27" t="s">
        <v>59</v>
      </c>
      <c r="D27" s="53">
        <v>4036221924265</v>
      </c>
      <c r="E27" s="27" t="s">
        <v>45</v>
      </c>
      <c r="F27" s="27" t="s">
        <v>53</v>
      </c>
      <c r="G27" s="27">
        <v>930520</v>
      </c>
      <c r="H27" s="54">
        <v>9.99</v>
      </c>
      <c r="I27" s="55">
        <v>5911</v>
      </c>
      <c r="J27" s="56">
        <f t="shared" si="0"/>
        <v>59050.89</v>
      </c>
      <c r="K27" s="27">
        <v>13395</v>
      </c>
      <c r="L27" s="55">
        <v>0.44128406121687197</v>
      </c>
      <c r="M27" s="27">
        <v>3</v>
      </c>
      <c r="N27" s="27">
        <v>95</v>
      </c>
      <c r="O27" s="27">
        <v>285</v>
      </c>
      <c r="P27" s="41" t="s">
        <v>18</v>
      </c>
      <c r="Q27" s="27">
        <v>33041000</v>
      </c>
      <c r="R27" s="27" t="s">
        <v>16</v>
      </c>
    </row>
    <row r="28" spans="1:18" ht="37.5" customHeight="1" x14ac:dyDescent="0.25">
      <c r="A28" s="27">
        <v>930522</v>
      </c>
      <c r="B28" s="27"/>
      <c r="C28" s="27" t="s">
        <v>60</v>
      </c>
      <c r="D28" s="53">
        <v>4036221924289</v>
      </c>
      <c r="E28" s="27" t="s">
        <v>45</v>
      </c>
      <c r="F28" s="27" t="s">
        <v>53</v>
      </c>
      <c r="G28" s="27">
        <v>930522</v>
      </c>
      <c r="H28" s="54">
        <v>9.99</v>
      </c>
      <c r="I28" s="55">
        <v>10461</v>
      </c>
      <c r="J28" s="56">
        <f t="shared" si="0"/>
        <v>104505.39</v>
      </c>
      <c r="K28" s="27">
        <v>13680</v>
      </c>
      <c r="L28" s="55">
        <v>0.76469298245614037</v>
      </c>
      <c r="M28" s="27">
        <v>3</v>
      </c>
      <c r="N28" s="27">
        <v>95</v>
      </c>
      <c r="O28" s="27">
        <v>285</v>
      </c>
      <c r="P28" s="41" t="s">
        <v>18</v>
      </c>
      <c r="Q28" s="27">
        <v>33041000</v>
      </c>
      <c r="R28" s="27" t="s">
        <v>16</v>
      </c>
    </row>
    <row r="29" spans="1:18" ht="41.25" customHeight="1" x14ac:dyDescent="0.25">
      <c r="A29" s="27">
        <v>930523</v>
      </c>
      <c r="B29" s="27"/>
      <c r="C29" s="27" t="s">
        <v>61</v>
      </c>
      <c r="D29" s="53">
        <v>4036221924234</v>
      </c>
      <c r="E29" s="27" t="s">
        <v>45</v>
      </c>
      <c r="F29" s="27" t="s">
        <v>53</v>
      </c>
      <c r="G29" s="27">
        <v>930523</v>
      </c>
      <c r="H29" s="54">
        <v>9.99</v>
      </c>
      <c r="I29" s="55">
        <v>17665</v>
      </c>
      <c r="J29" s="56">
        <f t="shared" ref="J29:J79" si="1">H29*I29</f>
        <v>176473.35</v>
      </c>
      <c r="K29" s="27">
        <v>13395</v>
      </c>
      <c r="L29" s="55">
        <v>1.318775662560657</v>
      </c>
      <c r="M29" s="27">
        <v>3</v>
      </c>
      <c r="N29" s="27">
        <v>95</v>
      </c>
      <c r="O29" s="27">
        <v>285</v>
      </c>
      <c r="P29" s="41" t="s">
        <v>18</v>
      </c>
      <c r="Q29" s="27">
        <v>33041000</v>
      </c>
      <c r="R29" s="27" t="s">
        <v>16</v>
      </c>
    </row>
    <row r="30" spans="1:18" ht="41.25" customHeight="1" x14ac:dyDescent="0.25">
      <c r="A30" s="27">
        <v>930525</v>
      </c>
      <c r="B30" s="27"/>
      <c r="C30" s="27" t="s">
        <v>62</v>
      </c>
      <c r="D30" s="53">
        <v>4036221924258</v>
      </c>
      <c r="E30" s="27" t="s">
        <v>45</v>
      </c>
      <c r="F30" s="27" t="s">
        <v>53</v>
      </c>
      <c r="G30" s="27">
        <v>930525</v>
      </c>
      <c r="H30" s="54">
        <v>9.99</v>
      </c>
      <c r="I30" s="55">
        <v>21051</v>
      </c>
      <c r="J30" s="56">
        <f t="shared" si="1"/>
        <v>210299.49</v>
      </c>
      <c r="K30" s="27">
        <v>13395</v>
      </c>
      <c r="L30" s="55">
        <v>1.5715565509518477</v>
      </c>
      <c r="M30" s="27">
        <v>3</v>
      </c>
      <c r="N30" s="27">
        <v>95</v>
      </c>
      <c r="O30" s="27">
        <v>285</v>
      </c>
      <c r="P30" s="41" t="s">
        <v>18</v>
      </c>
      <c r="Q30" s="27">
        <v>33041000</v>
      </c>
      <c r="R30" s="27" t="s">
        <v>16</v>
      </c>
    </row>
    <row r="31" spans="1:18" ht="83.25" customHeight="1" x14ac:dyDescent="0.25">
      <c r="A31" s="27">
        <v>934128</v>
      </c>
      <c r="B31" s="27"/>
      <c r="C31" s="27" t="s">
        <v>63</v>
      </c>
      <c r="D31" s="53">
        <v>4036221924296</v>
      </c>
      <c r="E31" s="27" t="s">
        <v>45</v>
      </c>
      <c r="F31" s="27" t="s">
        <v>64</v>
      </c>
      <c r="G31" s="27">
        <v>934128</v>
      </c>
      <c r="H31" s="54">
        <v>7.99</v>
      </c>
      <c r="I31" s="55">
        <v>12699</v>
      </c>
      <c r="J31" s="56">
        <f t="shared" si="1"/>
        <v>101465.01000000001</v>
      </c>
      <c r="K31" s="27">
        <v>10836</v>
      </c>
      <c r="L31" s="55">
        <v>1.1719269102990033</v>
      </c>
      <c r="M31" s="27">
        <v>3</v>
      </c>
      <c r="N31" s="27">
        <v>86</v>
      </c>
      <c r="O31" s="27">
        <v>258</v>
      </c>
      <c r="P31" s="41" t="s">
        <v>18</v>
      </c>
      <c r="Q31" s="27">
        <v>33042000</v>
      </c>
      <c r="R31" s="27" t="s">
        <v>16</v>
      </c>
    </row>
    <row r="32" spans="1:18" ht="54.75" customHeight="1" x14ac:dyDescent="0.25">
      <c r="A32" s="27">
        <v>934180</v>
      </c>
      <c r="B32" s="27"/>
      <c r="C32" s="27" t="s">
        <v>132</v>
      </c>
      <c r="D32" s="53">
        <v>4036221922148</v>
      </c>
      <c r="E32" s="27" t="s">
        <v>45</v>
      </c>
      <c r="F32" s="27" t="s">
        <v>65</v>
      </c>
      <c r="G32" s="27">
        <v>934180</v>
      </c>
      <c r="H32" s="54">
        <v>4.99</v>
      </c>
      <c r="I32" s="55">
        <v>4781</v>
      </c>
      <c r="J32" s="56">
        <f t="shared" si="1"/>
        <v>23857.190000000002</v>
      </c>
      <c r="K32" s="27">
        <v>14040</v>
      </c>
      <c r="L32" s="55">
        <v>0.34052706552706552</v>
      </c>
      <c r="M32" s="27">
        <v>3</v>
      </c>
      <c r="N32" s="27"/>
      <c r="O32" s="27">
        <v>360</v>
      </c>
      <c r="P32" s="41" t="s">
        <v>18</v>
      </c>
      <c r="Q32" s="27">
        <v>33041000</v>
      </c>
      <c r="R32" s="27" t="s">
        <v>16</v>
      </c>
    </row>
    <row r="33" spans="1:18" ht="64.5" customHeight="1" x14ac:dyDescent="0.25">
      <c r="A33" s="27">
        <v>936287</v>
      </c>
      <c r="B33" s="27"/>
      <c r="C33" s="27" t="s">
        <v>67</v>
      </c>
      <c r="D33" s="53">
        <v>4036221922995</v>
      </c>
      <c r="E33" s="27" t="s">
        <v>45</v>
      </c>
      <c r="F33" s="27" t="s">
        <v>68</v>
      </c>
      <c r="G33" s="27">
        <v>936287</v>
      </c>
      <c r="H33" s="54">
        <v>14.99</v>
      </c>
      <c r="I33" s="55">
        <v>270</v>
      </c>
      <c r="J33" s="56">
        <f t="shared" si="1"/>
        <v>4047.3</v>
      </c>
      <c r="K33" s="27">
        <v>12960</v>
      </c>
      <c r="L33" s="55">
        <v>2.0833333333333332E-2</v>
      </c>
      <c r="M33" s="27">
        <v>3</v>
      </c>
      <c r="N33" s="27"/>
      <c r="O33" s="27"/>
      <c r="P33" s="41" t="s">
        <v>18</v>
      </c>
      <c r="Q33" s="27">
        <v>33042000</v>
      </c>
      <c r="R33" s="27" t="s">
        <v>16</v>
      </c>
    </row>
    <row r="34" spans="1:18" ht="73.5" customHeight="1" x14ac:dyDescent="0.25">
      <c r="A34" s="27">
        <v>936298</v>
      </c>
      <c r="B34" s="27"/>
      <c r="C34" s="27" t="s">
        <v>69</v>
      </c>
      <c r="D34" s="53">
        <v>4036221922407</v>
      </c>
      <c r="E34" s="27" t="s">
        <v>45</v>
      </c>
      <c r="F34" s="27" t="s">
        <v>65</v>
      </c>
      <c r="G34" s="27">
        <v>936298</v>
      </c>
      <c r="H34" s="54">
        <v>12.99</v>
      </c>
      <c r="I34" s="55">
        <v>5760</v>
      </c>
      <c r="J34" s="56">
        <f t="shared" si="1"/>
        <v>74822.399999999994</v>
      </c>
      <c r="K34" s="27">
        <v>8460</v>
      </c>
      <c r="L34" s="55">
        <v>0.68085106382978722</v>
      </c>
      <c r="M34" s="27">
        <v>3</v>
      </c>
      <c r="N34" s="27">
        <v>60</v>
      </c>
      <c r="O34" s="27">
        <v>180</v>
      </c>
      <c r="P34" s="41" t="s">
        <v>18</v>
      </c>
      <c r="Q34" s="27">
        <v>33041000</v>
      </c>
      <c r="R34" s="27" t="s">
        <v>16</v>
      </c>
    </row>
    <row r="35" spans="1:18" ht="33" customHeight="1" x14ac:dyDescent="0.25">
      <c r="A35" s="27">
        <v>937554</v>
      </c>
      <c r="B35" s="27"/>
      <c r="C35" s="27" t="s">
        <v>70</v>
      </c>
      <c r="D35" s="53">
        <v>4036221922889</v>
      </c>
      <c r="E35" s="27" t="s">
        <v>45</v>
      </c>
      <c r="F35" s="27" t="s">
        <v>57</v>
      </c>
      <c r="G35" s="27">
        <v>937554</v>
      </c>
      <c r="H35" s="54">
        <v>14.99</v>
      </c>
      <c r="I35" s="55">
        <v>3684</v>
      </c>
      <c r="J35" s="56">
        <f t="shared" si="1"/>
        <v>55223.16</v>
      </c>
      <c r="K35" s="27">
        <v>32735</v>
      </c>
      <c r="L35" s="55">
        <v>0.11254009469986254</v>
      </c>
      <c r="M35" s="27">
        <v>3</v>
      </c>
      <c r="N35" s="27"/>
      <c r="O35" s="27">
        <v>162</v>
      </c>
      <c r="P35" s="41" t="s">
        <v>18</v>
      </c>
      <c r="Q35" s="27">
        <v>33042000</v>
      </c>
      <c r="R35" s="27" t="s">
        <v>16</v>
      </c>
    </row>
    <row r="36" spans="1:18" ht="37.5" customHeight="1" x14ac:dyDescent="0.25">
      <c r="A36" s="27">
        <v>937558</v>
      </c>
      <c r="B36" s="27"/>
      <c r="C36" s="27" t="s">
        <v>133</v>
      </c>
      <c r="D36" s="53">
        <v>4036221924166</v>
      </c>
      <c r="E36" s="27" t="s">
        <v>45</v>
      </c>
      <c r="F36" s="27" t="s">
        <v>71</v>
      </c>
      <c r="G36" s="27">
        <v>937558</v>
      </c>
      <c r="H36" s="54">
        <v>9.99</v>
      </c>
      <c r="I36" s="55">
        <v>19214</v>
      </c>
      <c r="J36" s="56">
        <f t="shared" si="1"/>
        <v>191947.86000000002</v>
      </c>
      <c r="K36" s="27">
        <v>32735</v>
      </c>
      <c r="L36" s="55">
        <v>0.5869558576447228</v>
      </c>
      <c r="M36" s="27">
        <v>3</v>
      </c>
      <c r="N36" s="27"/>
      <c r="O36" s="27"/>
      <c r="P36" s="41" t="s">
        <v>18</v>
      </c>
      <c r="Q36" s="27">
        <v>33042000</v>
      </c>
      <c r="R36" s="27" t="s">
        <v>16</v>
      </c>
    </row>
    <row r="37" spans="1:18" ht="75" customHeight="1" x14ac:dyDescent="0.25">
      <c r="A37" s="27">
        <v>939955</v>
      </c>
      <c r="B37" s="27"/>
      <c r="C37" s="27" t="s">
        <v>72</v>
      </c>
      <c r="D37" s="53">
        <v>4036221920229</v>
      </c>
      <c r="E37" s="27" t="s">
        <v>45</v>
      </c>
      <c r="F37" s="27" t="s">
        <v>73</v>
      </c>
      <c r="G37" s="27">
        <v>939955</v>
      </c>
      <c r="H37" s="54">
        <v>9.99</v>
      </c>
      <c r="I37" s="55">
        <v>5419</v>
      </c>
      <c r="J37" s="56">
        <f t="shared" si="1"/>
        <v>54135.81</v>
      </c>
      <c r="K37" s="27">
        <v>10506</v>
      </c>
      <c r="L37" s="55">
        <v>0.5158004949552637</v>
      </c>
      <c r="M37" s="27">
        <v>210</v>
      </c>
      <c r="N37" s="27"/>
      <c r="O37" s="27"/>
      <c r="P37" s="41" t="s">
        <v>18</v>
      </c>
      <c r="Q37" s="27">
        <v>33042000</v>
      </c>
      <c r="R37" s="27" t="s">
        <v>16</v>
      </c>
    </row>
    <row r="38" spans="1:18" ht="87.75" customHeight="1" x14ac:dyDescent="0.25">
      <c r="A38" s="27">
        <v>945275</v>
      </c>
      <c r="B38" s="27"/>
      <c r="C38" s="27" t="s">
        <v>74</v>
      </c>
      <c r="D38" s="53">
        <v>4036221926313</v>
      </c>
      <c r="E38" s="27" t="s">
        <v>45</v>
      </c>
      <c r="F38" s="27" t="s">
        <v>66</v>
      </c>
      <c r="G38" s="27">
        <v>945275</v>
      </c>
      <c r="H38" s="54">
        <v>12.99</v>
      </c>
      <c r="I38" s="55">
        <v>6768</v>
      </c>
      <c r="J38" s="56">
        <f t="shared" si="1"/>
        <v>87916.32</v>
      </c>
      <c r="K38" s="27">
        <v>6912</v>
      </c>
      <c r="L38" s="55">
        <v>0.97916666666666663</v>
      </c>
      <c r="M38" s="27">
        <v>3</v>
      </c>
      <c r="N38" s="27">
        <v>48</v>
      </c>
      <c r="O38" s="27">
        <v>144</v>
      </c>
      <c r="P38" s="41" t="s">
        <v>18</v>
      </c>
      <c r="Q38" s="27">
        <v>33049900</v>
      </c>
      <c r="R38" s="27" t="s">
        <v>16</v>
      </c>
    </row>
    <row r="39" spans="1:18" ht="50.25" customHeight="1" x14ac:dyDescent="0.25">
      <c r="A39" s="27">
        <v>945495</v>
      </c>
      <c r="B39" s="27"/>
      <c r="C39" s="27" t="s">
        <v>75</v>
      </c>
      <c r="D39" s="53">
        <v>4036221922193</v>
      </c>
      <c r="E39" s="27" t="s">
        <v>45</v>
      </c>
      <c r="F39" s="27" t="s">
        <v>76</v>
      </c>
      <c r="G39" s="27">
        <v>945495</v>
      </c>
      <c r="H39" s="54">
        <v>6.99</v>
      </c>
      <c r="I39" s="55">
        <v>14964</v>
      </c>
      <c r="J39" s="56">
        <f t="shared" si="1"/>
        <v>104598.36</v>
      </c>
      <c r="K39" s="27">
        <v>8739</v>
      </c>
      <c r="L39" s="55">
        <v>1.7123240645382767</v>
      </c>
      <c r="M39" s="27">
        <v>3</v>
      </c>
      <c r="N39" s="27">
        <v>180</v>
      </c>
      <c r="O39" s="27">
        <v>540</v>
      </c>
      <c r="P39" s="41" t="s">
        <v>18</v>
      </c>
      <c r="Q39" s="27">
        <v>33041000</v>
      </c>
      <c r="R39" s="27" t="s">
        <v>16</v>
      </c>
    </row>
    <row r="40" spans="1:18" ht="48" customHeight="1" x14ac:dyDescent="0.25">
      <c r="A40" s="27">
        <v>945496</v>
      </c>
      <c r="B40" s="27"/>
      <c r="C40" s="27" t="s">
        <v>77</v>
      </c>
      <c r="D40" s="53">
        <v>4036221922209</v>
      </c>
      <c r="E40" s="27" t="s">
        <v>45</v>
      </c>
      <c r="F40" s="27" t="s">
        <v>76</v>
      </c>
      <c r="G40" s="27">
        <v>945496</v>
      </c>
      <c r="H40" s="54">
        <v>6.99</v>
      </c>
      <c r="I40" s="55">
        <v>14171</v>
      </c>
      <c r="J40" s="56">
        <f t="shared" si="1"/>
        <v>99055.290000000008</v>
      </c>
      <c r="K40" s="27">
        <v>8703</v>
      </c>
      <c r="L40" s="55">
        <v>1.6282890957141216</v>
      </c>
      <c r="M40" s="27">
        <v>3</v>
      </c>
      <c r="N40" s="27">
        <v>180</v>
      </c>
      <c r="O40" s="27">
        <v>540</v>
      </c>
      <c r="P40" s="41" t="s">
        <v>18</v>
      </c>
      <c r="Q40" s="27">
        <v>33041000</v>
      </c>
      <c r="R40" s="27" t="s">
        <v>16</v>
      </c>
    </row>
    <row r="41" spans="1:18" ht="39.75" customHeight="1" x14ac:dyDescent="0.25">
      <c r="A41" s="27">
        <v>962145</v>
      </c>
      <c r="B41" s="27"/>
      <c r="C41" s="27" t="s">
        <v>78</v>
      </c>
      <c r="D41" s="53">
        <v>4036221929000</v>
      </c>
      <c r="E41" s="27" t="s">
        <v>45</v>
      </c>
      <c r="F41" s="27" t="s">
        <v>79</v>
      </c>
      <c r="G41" s="27">
        <v>962145</v>
      </c>
      <c r="H41" s="54">
        <v>12.99</v>
      </c>
      <c r="I41" s="55">
        <v>35931</v>
      </c>
      <c r="J41" s="56">
        <f t="shared" si="1"/>
        <v>466743.69</v>
      </c>
      <c r="K41" s="27">
        <v>13680</v>
      </c>
      <c r="L41" s="55">
        <v>2.6265350877192981</v>
      </c>
      <c r="M41" s="27">
        <v>3</v>
      </c>
      <c r="N41" s="27">
        <v>95</v>
      </c>
      <c r="O41" s="27">
        <v>285</v>
      </c>
      <c r="P41" s="41" t="s">
        <v>18</v>
      </c>
      <c r="Q41" s="27">
        <v>33049900</v>
      </c>
      <c r="R41" s="27" t="s">
        <v>16</v>
      </c>
    </row>
    <row r="42" spans="1:18" ht="35.25" customHeight="1" x14ac:dyDescent="0.25">
      <c r="A42" s="27">
        <v>964857</v>
      </c>
      <c r="B42" s="27"/>
      <c r="C42" s="27" t="s">
        <v>134</v>
      </c>
      <c r="D42" s="53">
        <v>4036221929611</v>
      </c>
      <c r="E42" s="27" t="s">
        <v>45</v>
      </c>
      <c r="F42" s="27" t="s">
        <v>80</v>
      </c>
      <c r="G42" s="27">
        <v>964857</v>
      </c>
      <c r="H42" s="54">
        <v>14.99</v>
      </c>
      <c r="I42" s="55">
        <v>57999</v>
      </c>
      <c r="J42" s="56">
        <f t="shared" si="1"/>
        <v>869405.01</v>
      </c>
      <c r="K42" s="27">
        <v>12096</v>
      </c>
      <c r="L42" s="55">
        <v>4.7948908730158726</v>
      </c>
      <c r="M42" s="27">
        <v>3</v>
      </c>
      <c r="N42" s="27">
        <v>56</v>
      </c>
      <c r="O42" s="27">
        <v>168</v>
      </c>
      <c r="P42" s="41" t="s">
        <v>18</v>
      </c>
      <c r="Q42" s="27">
        <v>33049900</v>
      </c>
      <c r="R42" s="27" t="s">
        <v>16</v>
      </c>
    </row>
    <row r="43" spans="1:18" ht="30.75" customHeight="1" x14ac:dyDescent="0.25">
      <c r="A43" s="27">
        <v>964858</v>
      </c>
      <c r="B43" s="27"/>
      <c r="C43" s="27" t="s">
        <v>135</v>
      </c>
      <c r="D43" s="53">
        <v>4036221929628</v>
      </c>
      <c r="E43" s="27" t="s">
        <v>45</v>
      </c>
      <c r="F43" s="27" t="s">
        <v>80</v>
      </c>
      <c r="G43" s="27">
        <v>964858</v>
      </c>
      <c r="H43" s="54">
        <v>14.99</v>
      </c>
      <c r="I43" s="55">
        <v>39184</v>
      </c>
      <c r="J43" s="56">
        <f t="shared" si="1"/>
        <v>587368.16</v>
      </c>
      <c r="K43" s="27">
        <v>12096</v>
      </c>
      <c r="L43" s="55">
        <v>3.2394179894179893</v>
      </c>
      <c r="M43" s="27">
        <v>3</v>
      </c>
      <c r="N43" s="27">
        <v>56</v>
      </c>
      <c r="O43" s="27">
        <v>168</v>
      </c>
      <c r="P43" s="41" t="s">
        <v>18</v>
      </c>
      <c r="Q43" s="27">
        <v>33049900</v>
      </c>
      <c r="R43" s="27" t="s">
        <v>16</v>
      </c>
    </row>
    <row r="44" spans="1:18" ht="28.5" customHeight="1" x14ac:dyDescent="0.25">
      <c r="A44" s="27">
        <v>964859</v>
      </c>
      <c r="B44" s="27"/>
      <c r="C44" s="27" t="s">
        <v>136</v>
      </c>
      <c r="D44" s="53">
        <v>4036221929635</v>
      </c>
      <c r="E44" s="27" t="s">
        <v>45</v>
      </c>
      <c r="F44" s="27" t="s">
        <v>80</v>
      </c>
      <c r="G44" s="27">
        <v>964859</v>
      </c>
      <c r="H44" s="54">
        <v>14.99</v>
      </c>
      <c r="I44" s="55">
        <v>28574</v>
      </c>
      <c r="J44" s="56">
        <f t="shared" si="1"/>
        <v>428324.26</v>
      </c>
      <c r="K44" s="27">
        <v>12096</v>
      </c>
      <c r="L44" s="55">
        <v>2.3622685185185186</v>
      </c>
      <c r="M44" s="27">
        <v>3</v>
      </c>
      <c r="N44" s="27">
        <v>56</v>
      </c>
      <c r="O44" s="27">
        <v>168</v>
      </c>
      <c r="P44" s="41" t="s">
        <v>18</v>
      </c>
      <c r="Q44" s="27">
        <v>33049900</v>
      </c>
      <c r="R44" s="27" t="s">
        <v>16</v>
      </c>
    </row>
    <row r="45" spans="1:18" ht="87.75" customHeight="1" x14ac:dyDescent="0.25">
      <c r="A45" s="27">
        <v>965766</v>
      </c>
      <c r="B45" s="27"/>
      <c r="C45" s="27" t="s">
        <v>82</v>
      </c>
      <c r="D45" s="53">
        <v>4036221929741</v>
      </c>
      <c r="E45" s="27" t="s">
        <v>45</v>
      </c>
      <c r="F45" s="27" t="s">
        <v>81</v>
      </c>
      <c r="G45" s="27">
        <v>965766</v>
      </c>
      <c r="H45" s="54">
        <v>19.989999999999998</v>
      </c>
      <c r="I45" s="55">
        <v>8949</v>
      </c>
      <c r="J45" s="56">
        <f t="shared" si="1"/>
        <v>178890.50999999998</v>
      </c>
      <c r="K45" s="27">
        <v>2304</v>
      </c>
      <c r="L45" s="55">
        <v>3.8841145833333335</v>
      </c>
      <c r="M45" s="27">
        <v>36</v>
      </c>
      <c r="N45" s="27">
        <v>1</v>
      </c>
      <c r="O45" s="27">
        <v>36</v>
      </c>
      <c r="P45" s="41" t="s">
        <v>18</v>
      </c>
      <c r="Q45" s="27">
        <v>33049100</v>
      </c>
      <c r="R45" s="27" t="s">
        <v>16</v>
      </c>
    </row>
    <row r="46" spans="1:18" ht="78" customHeight="1" x14ac:dyDescent="0.25">
      <c r="A46" s="27">
        <v>965772</v>
      </c>
      <c r="B46" s="27"/>
      <c r="C46" s="27" t="s">
        <v>83</v>
      </c>
      <c r="D46" s="53">
        <v>4036221929765</v>
      </c>
      <c r="E46" s="27" t="s">
        <v>45</v>
      </c>
      <c r="F46" s="27" t="s">
        <v>81</v>
      </c>
      <c r="G46" s="27">
        <v>965772</v>
      </c>
      <c r="H46" s="54">
        <v>19.989999999999998</v>
      </c>
      <c r="I46" s="55">
        <v>9625</v>
      </c>
      <c r="J46" s="56">
        <f t="shared" si="1"/>
        <v>192403.74999999997</v>
      </c>
      <c r="K46" s="27">
        <v>2304</v>
      </c>
      <c r="L46" s="55">
        <v>4.1775173611111107</v>
      </c>
      <c r="M46" s="27">
        <v>36</v>
      </c>
      <c r="N46" s="27">
        <v>1</v>
      </c>
      <c r="O46" s="27">
        <v>36</v>
      </c>
      <c r="P46" s="41" t="s">
        <v>18</v>
      </c>
      <c r="Q46" s="27">
        <v>33049100</v>
      </c>
      <c r="R46" s="27" t="s">
        <v>16</v>
      </c>
    </row>
    <row r="47" spans="1:18" ht="57" customHeight="1" x14ac:dyDescent="0.25">
      <c r="A47" s="27">
        <v>965906</v>
      </c>
      <c r="B47" s="27"/>
      <c r="C47" s="27" t="s">
        <v>84</v>
      </c>
      <c r="D47" s="53">
        <v>4036221929673</v>
      </c>
      <c r="E47" s="27" t="s">
        <v>45</v>
      </c>
      <c r="F47" s="27" t="s">
        <v>80</v>
      </c>
      <c r="G47" s="27">
        <v>965906</v>
      </c>
      <c r="H47" s="54">
        <v>14.99</v>
      </c>
      <c r="I47" s="55">
        <v>55854</v>
      </c>
      <c r="J47" s="56">
        <f t="shared" si="1"/>
        <v>837251.46</v>
      </c>
      <c r="K47" s="27">
        <v>5760</v>
      </c>
      <c r="L47" s="55">
        <v>9.6968750000000004</v>
      </c>
      <c r="M47" s="27">
        <v>3</v>
      </c>
      <c r="N47" s="27">
        <v>30</v>
      </c>
      <c r="O47" s="27">
        <v>90</v>
      </c>
      <c r="P47" s="41" t="s">
        <v>18</v>
      </c>
      <c r="Q47" s="27">
        <v>33049900</v>
      </c>
      <c r="R47" s="27" t="s">
        <v>16</v>
      </c>
    </row>
    <row r="48" spans="1:18" ht="54.75" customHeight="1" x14ac:dyDescent="0.25">
      <c r="A48" s="27">
        <v>965907</v>
      </c>
      <c r="B48" s="27"/>
      <c r="C48" s="27" t="s">
        <v>85</v>
      </c>
      <c r="D48" s="53">
        <v>4036221929680</v>
      </c>
      <c r="E48" s="27" t="s">
        <v>45</v>
      </c>
      <c r="F48" s="27" t="s">
        <v>80</v>
      </c>
      <c r="G48" s="27">
        <v>965907</v>
      </c>
      <c r="H48" s="54">
        <v>14.99</v>
      </c>
      <c r="I48" s="55">
        <v>47672</v>
      </c>
      <c r="J48" s="56">
        <f t="shared" si="1"/>
        <v>714603.28</v>
      </c>
      <c r="K48" s="27">
        <v>5760</v>
      </c>
      <c r="L48" s="55">
        <v>8.2763888888888886</v>
      </c>
      <c r="M48" s="27">
        <v>3</v>
      </c>
      <c r="N48" s="27">
        <v>30</v>
      </c>
      <c r="O48" s="27">
        <v>90</v>
      </c>
      <c r="P48" s="41" t="s">
        <v>18</v>
      </c>
      <c r="Q48" s="27">
        <v>33049900</v>
      </c>
      <c r="R48" s="27" t="s">
        <v>16</v>
      </c>
    </row>
    <row r="49" spans="1:18" ht="54.75" customHeight="1" x14ac:dyDescent="0.25">
      <c r="A49" s="27">
        <v>965908</v>
      </c>
      <c r="B49" s="27"/>
      <c r="C49" s="27" t="s">
        <v>86</v>
      </c>
      <c r="D49" s="53">
        <v>4036221929697</v>
      </c>
      <c r="E49" s="27" t="s">
        <v>45</v>
      </c>
      <c r="F49" s="27" t="s">
        <v>80</v>
      </c>
      <c r="G49" s="27">
        <v>965908</v>
      </c>
      <c r="H49" s="54">
        <v>14.99</v>
      </c>
      <c r="I49" s="55">
        <v>24346</v>
      </c>
      <c r="J49" s="56">
        <f t="shared" si="1"/>
        <v>364946.54</v>
      </c>
      <c r="K49" s="27">
        <v>5670</v>
      </c>
      <c r="L49" s="55">
        <v>4.2938271604938274</v>
      </c>
      <c r="M49" s="27">
        <v>3</v>
      </c>
      <c r="N49" s="27">
        <v>30</v>
      </c>
      <c r="O49" s="27">
        <v>90</v>
      </c>
      <c r="P49" s="41" t="s">
        <v>18</v>
      </c>
      <c r="Q49" s="27">
        <v>33049900</v>
      </c>
      <c r="R49" s="27" t="s">
        <v>16</v>
      </c>
    </row>
    <row r="50" spans="1:18" ht="53.25" customHeight="1" x14ac:dyDescent="0.25">
      <c r="A50" s="27">
        <v>965909</v>
      </c>
      <c r="B50" s="27"/>
      <c r="C50" s="27" t="s">
        <v>87</v>
      </c>
      <c r="D50" s="53">
        <v>4036221929703</v>
      </c>
      <c r="E50" s="27" t="s">
        <v>45</v>
      </c>
      <c r="F50" s="27" t="s">
        <v>80</v>
      </c>
      <c r="G50" s="27">
        <v>965909</v>
      </c>
      <c r="H50" s="54">
        <v>14.99</v>
      </c>
      <c r="I50" s="55">
        <v>1778</v>
      </c>
      <c r="J50" s="56">
        <f t="shared" si="1"/>
        <v>26652.22</v>
      </c>
      <c r="K50" s="27">
        <v>5760</v>
      </c>
      <c r="L50" s="55">
        <v>0.30868055555555557</v>
      </c>
      <c r="M50" s="27">
        <v>3</v>
      </c>
      <c r="N50" s="27">
        <v>30</v>
      </c>
      <c r="O50" s="27">
        <v>90</v>
      </c>
      <c r="P50" s="41" t="s">
        <v>18</v>
      </c>
      <c r="Q50" s="27">
        <v>33049900</v>
      </c>
      <c r="R50" s="27" t="s">
        <v>16</v>
      </c>
    </row>
    <row r="51" spans="1:18" ht="82.5" customHeight="1" x14ac:dyDescent="0.25">
      <c r="A51" s="27">
        <v>965918</v>
      </c>
      <c r="B51" s="27"/>
      <c r="C51" s="27" t="s">
        <v>88</v>
      </c>
      <c r="D51" s="53">
        <v>4036221929772</v>
      </c>
      <c r="E51" s="27" t="s">
        <v>45</v>
      </c>
      <c r="F51" s="27" t="s">
        <v>89</v>
      </c>
      <c r="G51" s="27">
        <v>965918</v>
      </c>
      <c r="H51" s="54">
        <v>19.989999999999998</v>
      </c>
      <c r="I51" s="55">
        <v>23392</v>
      </c>
      <c r="J51" s="56">
        <f t="shared" si="1"/>
        <v>467606.07999999996</v>
      </c>
      <c r="K51" s="27">
        <v>4320</v>
      </c>
      <c r="L51" s="55">
        <v>5.4148148148148145</v>
      </c>
      <c r="M51" s="27">
        <v>60</v>
      </c>
      <c r="N51" s="27">
        <v>1</v>
      </c>
      <c r="O51" s="27">
        <v>60</v>
      </c>
      <c r="P51" s="41" t="s">
        <v>18</v>
      </c>
      <c r="Q51" s="27">
        <v>33049900</v>
      </c>
      <c r="R51" s="27" t="s">
        <v>16</v>
      </c>
    </row>
    <row r="52" spans="1:18" ht="82.5" customHeight="1" x14ac:dyDescent="0.25">
      <c r="A52" s="27">
        <v>965919</v>
      </c>
      <c r="B52" s="27"/>
      <c r="C52" s="27" t="s">
        <v>90</v>
      </c>
      <c r="D52" s="53">
        <v>4036221929789</v>
      </c>
      <c r="E52" s="27" t="s">
        <v>45</v>
      </c>
      <c r="F52" s="27" t="s">
        <v>89</v>
      </c>
      <c r="G52" s="27">
        <v>965919</v>
      </c>
      <c r="H52" s="54">
        <v>19.989999999999998</v>
      </c>
      <c r="I52" s="55">
        <v>48326</v>
      </c>
      <c r="J52" s="56">
        <f t="shared" si="1"/>
        <v>966036.73999999987</v>
      </c>
      <c r="K52" s="27">
        <v>4320</v>
      </c>
      <c r="L52" s="55">
        <v>11.186574074074073</v>
      </c>
      <c r="M52" s="27">
        <v>60</v>
      </c>
      <c r="N52" s="27">
        <v>1</v>
      </c>
      <c r="O52" s="27">
        <v>60</v>
      </c>
      <c r="P52" s="41" t="s">
        <v>18</v>
      </c>
      <c r="Q52" s="27">
        <v>33049900</v>
      </c>
      <c r="R52" s="27" t="s">
        <v>16</v>
      </c>
    </row>
    <row r="53" spans="1:18" ht="90" customHeight="1" x14ac:dyDescent="0.25">
      <c r="A53" s="27">
        <v>965920</v>
      </c>
      <c r="B53" s="27"/>
      <c r="C53" s="27" t="s">
        <v>91</v>
      </c>
      <c r="D53" s="53">
        <v>4036221929796</v>
      </c>
      <c r="E53" s="27" t="s">
        <v>45</v>
      </c>
      <c r="F53" s="27" t="s">
        <v>89</v>
      </c>
      <c r="G53" s="27">
        <v>965920</v>
      </c>
      <c r="H53" s="54">
        <v>19.989999999999998</v>
      </c>
      <c r="I53" s="55">
        <v>47916</v>
      </c>
      <c r="J53" s="56">
        <f t="shared" si="1"/>
        <v>957840.84</v>
      </c>
      <c r="K53" s="27">
        <v>4320</v>
      </c>
      <c r="L53" s="55">
        <v>11.091666666666667</v>
      </c>
      <c r="M53" s="27">
        <v>60</v>
      </c>
      <c r="N53" s="27">
        <v>1</v>
      </c>
      <c r="O53" s="27">
        <v>60</v>
      </c>
      <c r="P53" s="41" t="s">
        <v>18</v>
      </c>
      <c r="Q53" s="27">
        <v>33049900</v>
      </c>
      <c r="R53" s="27" t="s">
        <v>16</v>
      </c>
    </row>
    <row r="54" spans="1:18" ht="86.25" customHeight="1" x14ac:dyDescent="0.25">
      <c r="A54" s="27">
        <v>965922</v>
      </c>
      <c r="B54" s="27"/>
      <c r="C54" s="27" t="s">
        <v>92</v>
      </c>
      <c r="D54" s="53">
        <v>4036221929802</v>
      </c>
      <c r="E54" s="27" t="s">
        <v>45</v>
      </c>
      <c r="F54" s="27" t="s">
        <v>89</v>
      </c>
      <c r="G54" s="27">
        <v>965922</v>
      </c>
      <c r="H54" s="54">
        <v>19.989999999999998</v>
      </c>
      <c r="I54" s="55">
        <v>29791</v>
      </c>
      <c r="J54" s="56">
        <f t="shared" si="1"/>
        <v>595522.09</v>
      </c>
      <c r="K54" s="27">
        <v>4320</v>
      </c>
      <c r="L54" s="55">
        <v>6.8960648148148147</v>
      </c>
      <c r="M54" s="27">
        <v>60</v>
      </c>
      <c r="N54" s="27">
        <v>1</v>
      </c>
      <c r="O54" s="27">
        <v>60</v>
      </c>
      <c r="P54" s="41" t="s">
        <v>18</v>
      </c>
      <c r="Q54" s="27">
        <v>33049900</v>
      </c>
      <c r="R54" s="27" t="s">
        <v>16</v>
      </c>
    </row>
    <row r="55" spans="1:18" ht="90" customHeight="1" x14ac:dyDescent="0.25">
      <c r="A55" s="27">
        <v>965923</v>
      </c>
      <c r="B55" s="27"/>
      <c r="C55" s="27" t="s">
        <v>93</v>
      </c>
      <c r="D55" s="53">
        <v>4036221929819</v>
      </c>
      <c r="E55" s="27" t="s">
        <v>45</v>
      </c>
      <c r="F55" s="27" t="s">
        <v>89</v>
      </c>
      <c r="G55" s="27">
        <v>965923</v>
      </c>
      <c r="H55" s="54">
        <v>19.989999999999998</v>
      </c>
      <c r="I55" s="55">
        <v>29493</v>
      </c>
      <c r="J55" s="56">
        <f t="shared" si="1"/>
        <v>589565.06999999995</v>
      </c>
      <c r="K55" s="27">
        <v>4320</v>
      </c>
      <c r="L55" s="55">
        <v>6.8270833333333334</v>
      </c>
      <c r="M55" s="27">
        <v>60</v>
      </c>
      <c r="N55" s="27">
        <v>1</v>
      </c>
      <c r="O55" s="27">
        <v>60</v>
      </c>
      <c r="P55" s="41" t="s">
        <v>18</v>
      </c>
      <c r="Q55" s="27">
        <v>33049900</v>
      </c>
      <c r="R55" s="27" t="s">
        <v>16</v>
      </c>
    </row>
    <row r="56" spans="1:18" ht="89.25" customHeight="1" x14ac:dyDescent="0.25">
      <c r="A56" s="27">
        <v>965924</v>
      </c>
      <c r="B56" s="27"/>
      <c r="C56" s="27" t="s">
        <v>94</v>
      </c>
      <c r="D56" s="53">
        <v>4036221929826</v>
      </c>
      <c r="E56" s="27" t="s">
        <v>45</v>
      </c>
      <c r="F56" s="27" t="s">
        <v>89</v>
      </c>
      <c r="G56" s="27">
        <v>965924</v>
      </c>
      <c r="H56" s="54">
        <v>19.989999999999998</v>
      </c>
      <c r="I56" s="55">
        <v>26972</v>
      </c>
      <c r="J56" s="56">
        <f t="shared" si="1"/>
        <v>539170.27999999991</v>
      </c>
      <c r="K56" s="27">
        <v>4320</v>
      </c>
      <c r="L56" s="55">
        <v>6.2435185185185187</v>
      </c>
      <c r="M56" s="27">
        <v>60</v>
      </c>
      <c r="N56" s="27">
        <v>1</v>
      </c>
      <c r="O56" s="27">
        <v>60</v>
      </c>
      <c r="P56" s="41" t="s">
        <v>18</v>
      </c>
      <c r="Q56" s="27">
        <v>33049900</v>
      </c>
      <c r="R56" s="27" t="s">
        <v>16</v>
      </c>
    </row>
    <row r="57" spans="1:18" ht="27" customHeight="1" x14ac:dyDescent="0.25">
      <c r="A57" s="27">
        <v>973488</v>
      </c>
      <c r="B57" s="27"/>
      <c r="C57" s="27" t="s">
        <v>95</v>
      </c>
      <c r="D57" s="53">
        <v>4036221931751</v>
      </c>
      <c r="E57" s="27" t="s">
        <v>45</v>
      </c>
      <c r="F57" s="27" t="s">
        <v>96</v>
      </c>
      <c r="G57" s="27">
        <v>973488</v>
      </c>
      <c r="H57" s="54">
        <v>7.99</v>
      </c>
      <c r="I57" s="55">
        <v>15880</v>
      </c>
      <c r="J57" s="56">
        <f t="shared" si="1"/>
        <v>126881.2</v>
      </c>
      <c r="K57" s="27">
        <v>28800</v>
      </c>
      <c r="L57" s="55">
        <v>0.55138888888888893</v>
      </c>
      <c r="M57" s="27">
        <v>90</v>
      </c>
      <c r="N57" s="27">
        <v>10</v>
      </c>
      <c r="O57" s="27">
        <v>900</v>
      </c>
      <c r="P57" s="41" t="s">
        <v>18</v>
      </c>
      <c r="Q57" s="27">
        <v>33042000</v>
      </c>
      <c r="R57" s="27" t="s">
        <v>16</v>
      </c>
    </row>
    <row r="58" spans="1:18" ht="26.25" customHeight="1" x14ac:dyDescent="0.25">
      <c r="A58" s="27">
        <v>973489</v>
      </c>
      <c r="B58" s="27"/>
      <c r="C58" s="27" t="s">
        <v>97</v>
      </c>
      <c r="D58" s="53">
        <v>4036221931768</v>
      </c>
      <c r="E58" s="27" t="s">
        <v>45</v>
      </c>
      <c r="F58" s="27" t="s">
        <v>96</v>
      </c>
      <c r="G58" s="27">
        <v>973489</v>
      </c>
      <c r="H58" s="54">
        <v>7.99</v>
      </c>
      <c r="I58" s="55">
        <v>16891</v>
      </c>
      <c r="J58" s="56">
        <f t="shared" si="1"/>
        <v>134959.09</v>
      </c>
      <c r="K58" s="27">
        <v>28800</v>
      </c>
      <c r="L58" s="55">
        <v>0.58649305555555553</v>
      </c>
      <c r="M58" s="27">
        <v>90</v>
      </c>
      <c r="N58" s="27">
        <v>10</v>
      </c>
      <c r="O58" s="27">
        <v>900</v>
      </c>
      <c r="P58" s="41" t="s">
        <v>18</v>
      </c>
      <c r="Q58" s="27">
        <v>33042000</v>
      </c>
      <c r="R58" s="27" t="s">
        <v>16</v>
      </c>
    </row>
    <row r="59" spans="1:18" ht="27" customHeight="1" x14ac:dyDescent="0.25">
      <c r="A59" s="27">
        <v>973490</v>
      </c>
      <c r="B59" s="27"/>
      <c r="C59" s="27" t="s">
        <v>98</v>
      </c>
      <c r="D59" s="53">
        <v>4036221931775</v>
      </c>
      <c r="E59" s="27" t="s">
        <v>45</v>
      </c>
      <c r="F59" s="27" t="s">
        <v>96</v>
      </c>
      <c r="G59" s="27">
        <v>973490</v>
      </c>
      <c r="H59" s="54">
        <v>7.99</v>
      </c>
      <c r="I59" s="55">
        <v>18712</v>
      </c>
      <c r="J59" s="56">
        <f t="shared" si="1"/>
        <v>149508.88</v>
      </c>
      <c r="K59" s="27">
        <v>28800</v>
      </c>
      <c r="L59" s="55">
        <v>0.6497222222222222</v>
      </c>
      <c r="M59" s="27">
        <v>90</v>
      </c>
      <c r="N59" s="27">
        <v>10</v>
      </c>
      <c r="O59" s="27">
        <v>900</v>
      </c>
      <c r="P59" s="41" t="s">
        <v>18</v>
      </c>
      <c r="Q59" s="27">
        <v>33042000</v>
      </c>
      <c r="R59" s="27" t="s">
        <v>16</v>
      </c>
    </row>
    <row r="60" spans="1:18" ht="26.25" customHeight="1" x14ac:dyDescent="0.25">
      <c r="A60" s="27">
        <v>973492</v>
      </c>
      <c r="B60" s="27"/>
      <c r="C60" s="27" t="s">
        <v>99</v>
      </c>
      <c r="D60" s="53">
        <v>4036221931799</v>
      </c>
      <c r="E60" s="27" t="s">
        <v>45</v>
      </c>
      <c r="F60" s="27" t="s">
        <v>96</v>
      </c>
      <c r="G60" s="27">
        <v>973492</v>
      </c>
      <c r="H60" s="54">
        <v>7.99</v>
      </c>
      <c r="I60" s="55">
        <v>8106</v>
      </c>
      <c r="J60" s="56">
        <f t="shared" si="1"/>
        <v>64766.94</v>
      </c>
      <c r="K60" s="27">
        <v>28800</v>
      </c>
      <c r="L60" s="55">
        <v>0.28145833333333331</v>
      </c>
      <c r="M60" s="27">
        <v>90</v>
      </c>
      <c r="N60" s="27">
        <v>10</v>
      </c>
      <c r="O60" s="27">
        <v>900</v>
      </c>
      <c r="P60" s="41" t="s">
        <v>18</v>
      </c>
      <c r="Q60" s="27">
        <v>33042000</v>
      </c>
      <c r="R60" s="27" t="s">
        <v>16</v>
      </c>
    </row>
    <row r="61" spans="1:18" ht="28.5" customHeight="1" x14ac:dyDescent="0.25">
      <c r="A61" s="27">
        <v>977995</v>
      </c>
      <c r="B61" s="27"/>
      <c r="C61" s="27" t="s">
        <v>100</v>
      </c>
      <c r="D61" s="53">
        <v>4036221930594</v>
      </c>
      <c r="E61" s="27" t="s">
        <v>45</v>
      </c>
      <c r="F61" s="27" t="s">
        <v>101</v>
      </c>
      <c r="G61" s="27">
        <v>977995</v>
      </c>
      <c r="H61" s="54">
        <v>5.99</v>
      </c>
      <c r="I61" s="55">
        <v>56723</v>
      </c>
      <c r="J61" s="56">
        <f t="shared" si="1"/>
        <v>339770.77</v>
      </c>
      <c r="K61" s="27">
        <v>14472</v>
      </c>
      <c r="L61" s="55">
        <v>3.9194997236042011</v>
      </c>
      <c r="M61" s="27">
        <v>3</v>
      </c>
      <c r="N61" s="27"/>
      <c r="O61" s="27"/>
      <c r="P61" s="41" t="s">
        <v>58</v>
      </c>
      <c r="Q61" s="27">
        <v>33043000</v>
      </c>
      <c r="R61" s="27" t="s">
        <v>16</v>
      </c>
    </row>
    <row r="62" spans="1:18" ht="57" customHeight="1" x14ac:dyDescent="0.25">
      <c r="A62" s="27">
        <v>978002</v>
      </c>
      <c r="B62" s="27"/>
      <c r="C62" s="27" t="s">
        <v>138</v>
      </c>
      <c r="D62" s="53">
        <v>4036221931881</v>
      </c>
      <c r="E62" s="27" t="s">
        <v>45</v>
      </c>
      <c r="F62" s="27" t="s">
        <v>102</v>
      </c>
      <c r="G62" s="27">
        <v>978002</v>
      </c>
      <c r="H62" s="54">
        <v>9.99</v>
      </c>
      <c r="I62" s="55">
        <v>32588</v>
      </c>
      <c r="J62" s="56">
        <f t="shared" si="1"/>
        <v>325554.12</v>
      </c>
      <c r="K62" s="27">
        <v>13440</v>
      </c>
      <c r="L62" s="55">
        <v>2.4247023809523811</v>
      </c>
      <c r="M62" s="27">
        <v>60</v>
      </c>
      <c r="N62" s="27">
        <v>7</v>
      </c>
      <c r="O62" s="27">
        <v>420</v>
      </c>
      <c r="P62" s="41" t="s">
        <v>15</v>
      </c>
      <c r="Q62" s="27">
        <v>33041000</v>
      </c>
      <c r="R62" s="27" t="s">
        <v>16</v>
      </c>
    </row>
    <row r="63" spans="1:18" ht="56.25" customHeight="1" x14ac:dyDescent="0.25">
      <c r="A63" s="27">
        <v>978003</v>
      </c>
      <c r="B63" s="27"/>
      <c r="C63" s="27" t="s">
        <v>139</v>
      </c>
      <c r="D63" s="53">
        <v>4036221931898</v>
      </c>
      <c r="E63" s="27" t="s">
        <v>45</v>
      </c>
      <c r="F63" s="27" t="s">
        <v>102</v>
      </c>
      <c r="G63" s="27">
        <v>978003</v>
      </c>
      <c r="H63" s="54">
        <v>9.99</v>
      </c>
      <c r="I63" s="55">
        <v>27602</v>
      </c>
      <c r="J63" s="56">
        <f t="shared" si="1"/>
        <v>275743.98</v>
      </c>
      <c r="K63" s="27">
        <v>13440</v>
      </c>
      <c r="L63" s="55">
        <v>2.053720238095238</v>
      </c>
      <c r="M63" s="27">
        <v>60</v>
      </c>
      <c r="N63" s="27">
        <v>7</v>
      </c>
      <c r="O63" s="27">
        <v>420</v>
      </c>
      <c r="P63" s="41" t="s">
        <v>15</v>
      </c>
      <c r="Q63" s="27">
        <v>33041000</v>
      </c>
      <c r="R63" s="27" t="s">
        <v>16</v>
      </c>
    </row>
    <row r="64" spans="1:18" ht="50.25" customHeight="1" x14ac:dyDescent="0.25">
      <c r="A64" s="27">
        <v>978004</v>
      </c>
      <c r="B64" s="27"/>
      <c r="C64" s="27" t="s">
        <v>140</v>
      </c>
      <c r="D64" s="53">
        <v>4036221931904</v>
      </c>
      <c r="E64" s="27" t="s">
        <v>45</v>
      </c>
      <c r="F64" s="27" t="s">
        <v>102</v>
      </c>
      <c r="G64" s="27">
        <v>978004</v>
      </c>
      <c r="H64" s="54">
        <v>9.99</v>
      </c>
      <c r="I64" s="55">
        <v>31286</v>
      </c>
      <c r="J64" s="56">
        <f t="shared" si="1"/>
        <v>312547.14</v>
      </c>
      <c r="K64" s="27">
        <v>13440</v>
      </c>
      <c r="L64" s="55">
        <v>2.3278273809523808</v>
      </c>
      <c r="M64" s="27">
        <v>60</v>
      </c>
      <c r="N64" s="27">
        <v>7</v>
      </c>
      <c r="O64" s="27">
        <v>420</v>
      </c>
      <c r="P64" s="41" t="s">
        <v>15</v>
      </c>
      <c r="Q64" s="27">
        <v>33041000</v>
      </c>
      <c r="R64" s="27" t="s">
        <v>16</v>
      </c>
    </row>
    <row r="65" spans="1:18" ht="50.25" customHeight="1" x14ac:dyDescent="0.25">
      <c r="A65" s="27">
        <v>978005</v>
      </c>
      <c r="B65" s="27"/>
      <c r="C65" s="27" t="s">
        <v>141</v>
      </c>
      <c r="D65" s="53">
        <v>4036221931911</v>
      </c>
      <c r="E65" s="27" t="s">
        <v>45</v>
      </c>
      <c r="F65" s="27" t="s">
        <v>102</v>
      </c>
      <c r="G65" s="27">
        <v>978005</v>
      </c>
      <c r="H65" s="54">
        <v>9.99</v>
      </c>
      <c r="I65" s="55">
        <v>25835</v>
      </c>
      <c r="J65" s="56">
        <f t="shared" si="1"/>
        <v>258091.65</v>
      </c>
      <c r="K65" s="27">
        <v>13440</v>
      </c>
      <c r="L65" s="55">
        <v>1.9222470238095237</v>
      </c>
      <c r="M65" s="27">
        <v>60</v>
      </c>
      <c r="N65" s="27">
        <v>7</v>
      </c>
      <c r="O65" s="27">
        <v>420</v>
      </c>
      <c r="P65" s="41" t="s">
        <v>15</v>
      </c>
      <c r="Q65" s="27">
        <v>33041000</v>
      </c>
      <c r="R65" s="27" t="s">
        <v>16</v>
      </c>
    </row>
    <row r="66" spans="1:18" ht="48.75" customHeight="1" x14ac:dyDescent="0.25">
      <c r="A66" s="27">
        <v>978006</v>
      </c>
      <c r="B66" s="27"/>
      <c r="C66" s="27" t="s">
        <v>142</v>
      </c>
      <c r="D66" s="53">
        <v>4036221931928</v>
      </c>
      <c r="E66" s="27" t="s">
        <v>45</v>
      </c>
      <c r="F66" s="27" t="s">
        <v>102</v>
      </c>
      <c r="G66" s="27">
        <v>978006</v>
      </c>
      <c r="H66" s="54">
        <v>9.99</v>
      </c>
      <c r="I66" s="55">
        <v>19737</v>
      </c>
      <c r="J66" s="56">
        <f t="shared" si="1"/>
        <v>197172.63</v>
      </c>
      <c r="K66" s="27">
        <v>13440</v>
      </c>
      <c r="L66" s="55">
        <v>1.4685267857142856</v>
      </c>
      <c r="M66" s="27">
        <v>60</v>
      </c>
      <c r="N66" s="27">
        <v>7</v>
      </c>
      <c r="O66" s="27">
        <v>420</v>
      </c>
      <c r="P66" s="41" t="s">
        <v>15</v>
      </c>
      <c r="Q66" s="27">
        <v>33041000</v>
      </c>
      <c r="R66" s="27" t="s">
        <v>16</v>
      </c>
    </row>
    <row r="67" spans="1:18" ht="33.75" customHeight="1" x14ac:dyDescent="0.25">
      <c r="A67" s="27">
        <v>978381</v>
      </c>
      <c r="B67" s="27"/>
      <c r="C67" s="27" t="s">
        <v>103</v>
      </c>
      <c r="D67" s="53">
        <v>4036221931805</v>
      </c>
      <c r="E67" s="27" t="s">
        <v>45</v>
      </c>
      <c r="F67" s="27" t="s">
        <v>57</v>
      </c>
      <c r="G67" s="27">
        <v>978381</v>
      </c>
      <c r="H67" s="54">
        <v>9.99</v>
      </c>
      <c r="I67" s="55">
        <v>1080</v>
      </c>
      <c r="J67" s="56">
        <f t="shared" si="1"/>
        <v>10789.2</v>
      </c>
      <c r="K67" s="27">
        <v>34560</v>
      </c>
      <c r="L67" s="55">
        <v>3.125E-2</v>
      </c>
      <c r="M67" s="27">
        <v>6</v>
      </c>
      <c r="N67" s="27"/>
      <c r="O67" s="27"/>
      <c r="P67" s="41" t="s">
        <v>18</v>
      </c>
      <c r="Q67" s="27">
        <v>33042000</v>
      </c>
      <c r="R67" s="27" t="s">
        <v>16</v>
      </c>
    </row>
    <row r="68" spans="1:18" ht="37.5" customHeight="1" x14ac:dyDescent="0.25">
      <c r="A68" s="27">
        <v>978382</v>
      </c>
      <c r="B68" s="27"/>
      <c r="C68" s="27" t="s">
        <v>104</v>
      </c>
      <c r="D68" s="53">
        <v>4036221931812</v>
      </c>
      <c r="E68" s="27" t="s">
        <v>45</v>
      </c>
      <c r="F68" s="27" t="s">
        <v>57</v>
      </c>
      <c r="G68" s="27">
        <v>978382</v>
      </c>
      <c r="H68" s="54">
        <v>9.99</v>
      </c>
      <c r="I68" s="55">
        <v>1080</v>
      </c>
      <c r="J68" s="56">
        <f t="shared" si="1"/>
        <v>10789.2</v>
      </c>
      <c r="K68" s="27">
        <v>34560</v>
      </c>
      <c r="L68" s="55">
        <v>3.125E-2</v>
      </c>
      <c r="M68" s="27">
        <v>6</v>
      </c>
      <c r="N68" s="27"/>
      <c r="O68" s="27"/>
      <c r="P68" s="41" t="s">
        <v>18</v>
      </c>
      <c r="Q68" s="27">
        <v>33042000</v>
      </c>
      <c r="R68" s="27" t="s">
        <v>16</v>
      </c>
    </row>
    <row r="69" spans="1:18" ht="84.75" customHeight="1" x14ac:dyDescent="0.25">
      <c r="A69" s="27">
        <v>983172</v>
      </c>
      <c r="B69" s="27"/>
      <c r="C69" s="27" t="s">
        <v>105</v>
      </c>
      <c r="D69" s="53">
        <v>4036221926450</v>
      </c>
      <c r="E69" s="27" t="s">
        <v>45</v>
      </c>
      <c r="F69" s="27" t="s">
        <v>106</v>
      </c>
      <c r="G69" s="27">
        <v>983172</v>
      </c>
      <c r="H69" s="54">
        <v>14.99</v>
      </c>
      <c r="I69" s="55">
        <v>17975</v>
      </c>
      <c r="J69" s="56">
        <f t="shared" si="1"/>
        <v>269445.25</v>
      </c>
      <c r="K69" s="27">
        <v>3760</v>
      </c>
      <c r="L69" s="55">
        <v>4.7805851063829783</v>
      </c>
      <c r="M69" s="27">
        <v>80</v>
      </c>
      <c r="N69" s="27">
        <v>1</v>
      </c>
      <c r="O69" s="27">
        <v>80</v>
      </c>
      <c r="P69" s="41" t="s">
        <v>18</v>
      </c>
      <c r="Q69" s="27">
        <v>33049100</v>
      </c>
      <c r="R69" s="27" t="s">
        <v>16</v>
      </c>
    </row>
    <row r="70" spans="1:18" ht="90.75" customHeight="1" x14ac:dyDescent="0.25">
      <c r="A70" s="27">
        <v>983175</v>
      </c>
      <c r="B70" s="27"/>
      <c r="C70" s="27" t="s">
        <v>107</v>
      </c>
      <c r="D70" s="53">
        <v>4036221926481</v>
      </c>
      <c r="E70" s="27" t="s">
        <v>45</v>
      </c>
      <c r="F70" s="27" t="s">
        <v>108</v>
      </c>
      <c r="G70" s="27">
        <v>983175</v>
      </c>
      <c r="H70" s="54">
        <v>12.99</v>
      </c>
      <c r="I70" s="55">
        <v>4760</v>
      </c>
      <c r="J70" s="56">
        <f t="shared" si="1"/>
        <v>61832.4</v>
      </c>
      <c r="K70" s="27">
        <v>3760</v>
      </c>
      <c r="L70" s="55">
        <v>1.2659574468085106</v>
      </c>
      <c r="M70" s="27">
        <v>80</v>
      </c>
      <c r="N70" s="27">
        <v>1</v>
      </c>
      <c r="O70" s="27">
        <v>80</v>
      </c>
      <c r="P70" s="41" t="s">
        <v>18</v>
      </c>
      <c r="Q70" s="27">
        <v>33049100</v>
      </c>
      <c r="R70" s="27" t="s">
        <v>16</v>
      </c>
    </row>
    <row r="71" spans="1:18" ht="88.5" customHeight="1" x14ac:dyDescent="0.25">
      <c r="A71" s="27">
        <v>983176</v>
      </c>
      <c r="B71" s="27"/>
      <c r="C71" s="27" t="s">
        <v>109</v>
      </c>
      <c r="D71" s="53">
        <v>4036221926498</v>
      </c>
      <c r="E71" s="27" t="s">
        <v>45</v>
      </c>
      <c r="F71" s="27" t="s">
        <v>108</v>
      </c>
      <c r="G71" s="27">
        <v>983176</v>
      </c>
      <c r="H71" s="54">
        <v>12.99</v>
      </c>
      <c r="I71" s="55">
        <v>20793</v>
      </c>
      <c r="J71" s="56">
        <f t="shared" si="1"/>
        <v>270101.07</v>
      </c>
      <c r="K71" s="27">
        <v>4480</v>
      </c>
      <c r="L71" s="55">
        <v>4.6412946428571429</v>
      </c>
      <c r="M71" s="27">
        <v>80</v>
      </c>
      <c r="N71" s="27">
        <v>1</v>
      </c>
      <c r="O71" s="27">
        <v>80</v>
      </c>
      <c r="P71" s="41" t="s">
        <v>18</v>
      </c>
      <c r="Q71" s="27">
        <v>33049100</v>
      </c>
      <c r="R71" s="27" t="s">
        <v>16</v>
      </c>
    </row>
    <row r="72" spans="1:18" ht="83.25" customHeight="1" x14ac:dyDescent="0.25">
      <c r="A72" s="27">
        <v>999832</v>
      </c>
      <c r="B72" s="27"/>
      <c r="C72" s="27" t="s">
        <v>143</v>
      </c>
      <c r="D72" s="53">
        <v>4036221972709</v>
      </c>
      <c r="E72" s="27" t="s">
        <v>45</v>
      </c>
      <c r="F72" s="27" t="s">
        <v>110</v>
      </c>
      <c r="G72" s="27">
        <v>999832</v>
      </c>
      <c r="H72" s="54">
        <v>14.99</v>
      </c>
      <c r="I72" s="55">
        <v>31893</v>
      </c>
      <c r="J72" s="56">
        <f t="shared" si="1"/>
        <v>478076.07</v>
      </c>
      <c r="K72" s="27">
        <v>5076</v>
      </c>
      <c r="L72" s="55">
        <v>6.2830969267139478</v>
      </c>
      <c r="M72" s="27">
        <v>3</v>
      </c>
      <c r="N72" s="27"/>
      <c r="O72" s="27">
        <v>108</v>
      </c>
      <c r="P72" s="41" t="s">
        <v>18</v>
      </c>
      <c r="Q72" s="27">
        <v>33049100</v>
      </c>
      <c r="R72" s="27" t="s">
        <v>16</v>
      </c>
    </row>
    <row r="73" spans="1:18" ht="78" customHeight="1" x14ac:dyDescent="0.25">
      <c r="A73" s="27">
        <v>999835</v>
      </c>
      <c r="B73" s="27"/>
      <c r="C73" s="27" t="s">
        <v>144</v>
      </c>
      <c r="D73" s="53">
        <v>4036221972716</v>
      </c>
      <c r="E73" s="27" t="s">
        <v>45</v>
      </c>
      <c r="F73" s="27" t="s">
        <v>110</v>
      </c>
      <c r="G73" s="27">
        <v>999835</v>
      </c>
      <c r="H73" s="54">
        <v>14.99</v>
      </c>
      <c r="I73" s="55">
        <v>29550</v>
      </c>
      <c r="J73" s="56">
        <f t="shared" si="1"/>
        <v>442954.5</v>
      </c>
      <c r="K73" s="27">
        <v>5184</v>
      </c>
      <c r="L73" s="55">
        <v>5.7002314814814818</v>
      </c>
      <c r="M73" s="27">
        <v>3</v>
      </c>
      <c r="N73" s="27"/>
      <c r="O73" s="27">
        <v>108</v>
      </c>
      <c r="P73" s="41" t="s">
        <v>18</v>
      </c>
      <c r="Q73" s="27">
        <v>33049100</v>
      </c>
      <c r="R73" s="27" t="s">
        <v>16</v>
      </c>
    </row>
    <row r="74" spans="1:18" ht="96.75" customHeight="1" x14ac:dyDescent="0.25">
      <c r="A74" s="27">
        <v>860254</v>
      </c>
      <c r="B74" s="27"/>
      <c r="C74" s="27" t="s">
        <v>112</v>
      </c>
      <c r="D74" s="53">
        <v>4036221434740</v>
      </c>
      <c r="E74" s="27" t="s">
        <v>111</v>
      </c>
      <c r="F74" s="27" t="s">
        <v>23</v>
      </c>
      <c r="G74" s="27">
        <v>860254</v>
      </c>
      <c r="H74" s="54">
        <v>1.99</v>
      </c>
      <c r="I74" s="55">
        <v>61810</v>
      </c>
      <c r="J74" s="56">
        <f t="shared" si="1"/>
        <v>123001.9</v>
      </c>
      <c r="K74" s="27">
        <v>28500</v>
      </c>
      <c r="L74" s="55">
        <v>4.6400420388859693</v>
      </c>
      <c r="M74" s="27">
        <v>50</v>
      </c>
      <c r="N74" s="27">
        <v>3</v>
      </c>
      <c r="O74" s="27">
        <v>150</v>
      </c>
      <c r="P74" s="41" t="s">
        <v>58</v>
      </c>
      <c r="Q74" s="27">
        <v>33049900</v>
      </c>
      <c r="R74" s="27" t="s">
        <v>16</v>
      </c>
    </row>
    <row r="75" spans="1:18" ht="96" customHeight="1" x14ac:dyDescent="0.25">
      <c r="A75" s="27">
        <v>911441</v>
      </c>
      <c r="B75" s="27"/>
      <c r="C75" s="27" t="s">
        <v>113</v>
      </c>
      <c r="D75" s="53">
        <v>4036221434931</v>
      </c>
      <c r="E75" s="27" t="s">
        <v>111</v>
      </c>
      <c r="F75" s="27" t="s">
        <v>25</v>
      </c>
      <c r="G75" s="27">
        <v>911441</v>
      </c>
      <c r="H75" s="54">
        <v>4.99</v>
      </c>
      <c r="I75" s="55">
        <f>25455-2880</f>
        <v>22575</v>
      </c>
      <c r="J75" s="56">
        <f t="shared" si="1"/>
        <v>112649.25</v>
      </c>
      <c r="K75" s="27">
        <v>5880</v>
      </c>
      <c r="L75" s="55">
        <v>4.329081632653061</v>
      </c>
      <c r="M75" s="27">
        <v>12</v>
      </c>
      <c r="N75" s="27">
        <v>1</v>
      </c>
      <c r="O75" s="27">
        <v>12</v>
      </c>
      <c r="P75" s="41" t="s">
        <v>58</v>
      </c>
      <c r="Q75" s="27">
        <v>33043000</v>
      </c>
      <c r="R75" s="27" t="s">
        <v>16</v>
      </c>
    </row>
    <row r="76" spans="1:18" ht="107.25" customHeight="1" x14ac:dyDescent="0.25">
      <c r="A76" s="27">
        <v>960110</v>
      </c>
      <c r="B76" s="27"/>
      <c r="C76" s="27" t="s">
        <v>114</v>
      </c>
      <c r="D76" s="53">
        <v>4036221602767</v>
      </c>
      <c r="E76" s="27" t="s">
        <v>111</v>
      </c>
      <c r="F76" s="27" t="s">
        <v>23</v>
      </c>
      <c r="G76" s="27">
        <v>960110</v>
      </c>
      <c r="H76" s="54">
        <v>7.99</v>
      </c>
      <c r="I76" s="55">
        <v>5202</v>
      </c>
      <c r="J76" s="56">
        <f t="shared" si="1"/>
        <v>41563.980000000003</v>
      </c>
      <c r="K76" s="27">
        <v>6624</v>
      </c>
      <c r="L76" s="55">
        <v>0.78532608695652173</v>
      </c>
      <c r="M76" s="27">
        <v>6</v>
      </c>
      <c r="N76" s="27">
        <v>30</v>
      </c>
      <c r="O76" s="27">
        <v>180</v>
      </c>
      <c r="P76" s="41" t="s">
        <v>58</v>
      </c>
      <c r="Q76" s="27">
        <v>33049900</v>
      </c>
      <c r="R76" s="27" t="s">
        <v>16</v>
      </c>
    </row>
    <row r="77" spans="1:18" ht="98.25" customHeight="1" x14ac:dyDescent="0.25">
      <c r="A77" s="27">
        <v>970836</v>
      </c>
      <c r="B77" s="27"/>
      <c r="C77" s="27" t="s">
        <v>115</v>
      </c>
      <c r="D77" s="53">
        <v>4036221602880</v>
      </c>
      <c r="E77" s="27" t="s">
        <v>111</v>
      </c>
      <c r="F77" s="27" t="s">
        <v>23</v>
      </c>
      <c r="G77" s="27">
        <v>970836</v>
      </c>
      <c r="H77" s="54">
        <v>9.99</v>
      </c>
      <c r="I77" s="55">
        <v>11911</v>
      </c>
      <c r="J77" s="56">
        <f t="shared" si="1"/>
        <v>118990.89</v>
      </c>
      <c r="K77" s="27">
        <v>7776</v>
      </c>
      <c r="L77" s="55">
        <v>1.5317644032921811</v>
      </c>
      <c r="M77" s="27">
        <v>12</v>
      </c>
      <c r="N77" s="27">
        <v>1</v>
      </c>
      <c r="O77" s="27">
        <v>12</v>
      </c>
      <c r="P77" s="41" t="s">
        <v>58</v>
      </c>
      <c r="Q77" s="27">
        <v>33049900</v>
      </c>
      <c r="R77" s="27" t="s">
        <v>16</v>
      </c>
    </row>
    <row r="78" spans="1:18" ht="113.25" customHeight="1" x14ac:dyDescent="0.25">
      <c r="A78" s="27">
        <v>970840</v>
      </c>
      <c r="B78" s="27"/>
      <c r="C78" s="27" t="s">
        <v>116</v>
      </c>
      <c r="D78" s="53">
        <v>4036221602897</v>
      </c>
      <c r="E78" s="27" t="s">
        <v>111</v>
      </c>
      <c r="F78" s="27" t="s">
        <v>23</v>
      </c>
      <c r="G78" s="27">
        <v>970840</v>
      </c>
      <c r="H78" s="54">
        <v>9.99</v>
      </c>
      <c r="I78" s="55">
        <f>16750-7776</f>
        <v>8974</v>
      </c>
      <c r="J78" s="56">
        <f t="shared" si="1"/>
        <v>89650.26</v>
      </c>
      <c r="K78" s="27">
        <v>7776</v>
      </c>
      <c r="L78" s="55">
        <v>2.1540637860082303</v>
      </c>
      <c r="M78" s="27">
        <v>12</v>
      </c>
      <c r="N78" s="27">
        <v>1</v>
      </c>
      <c r="O78" s="27">
        <v>12</v>
      </c>
      <c r="P78" s="41" t="s">
        <v>58</v>
      </c>
      <c r="Q78" s="27">
        <v>33049900</v>
      </c>
      <c r="R78" s="27" t="s">
        <v>16</v>
      </c>
    </row>
    <row r="79" spans="1:18" ht="104.25" customHeight="1" x14ac:dyDescent="0.25">
      <c r="A79" s="27">
        <v>846657</v>
      </c>
      <c r="B79" s="27"/>
      <c r="C79" s="27" t="s">
        <v>149</v>
      </c>
      <c r="D79" s="53">
        <v>4036221220220</v>
      </c>
      <c r="E79" s="27" t="s">
        <v>117</v>
      </c>
      <c r="F79" s="27" t="s">
        <v>118</v>
      </c>
      <c r="G79" s="27">
        <v>846657</v>
      </c>
      <c r="H79" s="54">
        <v>9.99</v>
      </c>
      <c r="I79" s="55">
        <v>135</v>
      </c>
      <c r="J79" s="56">
        <f t="shared" si="1"/>
        <v>1348.65</v>
      </c>
      <c r="K79" s="27">
        <v>4416</v>
      </c>
      <c r="L79" s="55">
        <v>3.0570652173913044E-2</v>
      </c>
      <c r="M79" s="27">
        <v>3</v>
      </c>
      <c r="N79" s="27"/>
      <c r="O79" s="27"/>
      <c r="P79" s="41" t="s">
        <v>58</v>
      </c>
      <c r="Q79" s="27">
        <v>33043000</v>
      </c>
      <c r="R79" s="27" t="s">
        <v>16</v>
      </c>
    </row>
    <row r="80" spans="1:18" ht="113.25" customHeight="1" x14ac:dyDescent="0.25">
      <c r="A80" s="27">
        <v>846706</v>
      </c>
      <c r="B80" s="27"/>
      <c r="C80" s="27" t="s">
        <v>150</v>
      </c>
      <c r="D80" s="53">
        <v>4036221220145</v>
      </c>
      <c r="E80" s="27" t="s">
        <v>117</v>
      </c>
      <c r="F80" s="27" t="s">
        <v>151</v>
      </c>
      <c r="G80" s="27">
        <v>846706</v>
      </c>
      <c r="H80" s="54">
        <v>14.99</v>
      </c>
      <c r="I80" s="55">
        <v>1296</v>
      </c>
      <c r="J80" s="56">
        <f t="shared" ref="J80:J83" si="2">H80*I80</f>
        <v>19427.04</v>
      </c>
      <c r="K80" s="27">
        <v>1296</v>
      </c>
      <c r="L80" s="55">
        <v>1</v>
      </c>
      <c r="M80" s="27">
        <v>3</v>
      </c>
      <c r="N80" s="27"/>
      <c r="O80" s="27"/>
      <c r="P80" s="41" t="s">
        <v>58</v>
      </c>
      <c r="Q80" s="27">
        <v>33043000</v>
      </c>
      <c r="R80" s="27" t="s">
        <v>16</v>
      </c>
    </row>
    <row r="81" spans="1:18" ht="106.5" customHeight="1" x14ac:dyDescent="0.25">
      <c r="A81" s="27">
        <v>783929</v>
      </c>
      <c r="B81" s="27"/>
      <c r="C81" s="27" t="s">
        <v>119</v>
      </c>
      <c r="D81" s="53">
        <v>4305217047562</v>
      </c>
      <c r="E81" s="27" t="s">
        <v>120</v>
      </c>
      <c r="F81" s="27" t="s">
        <v>121</v>
      </c>
      <c r="G81" s="27">
        <v>783929</v>
      </c>
      <c r="H81" s="54">
        <v>12.99</v>
      </c>
      <c r="I81" s="55">
        <v>24830</v>
      </c>
      <c r="J81" s="56">
        <f t="shared" si="2"/>
        <v>322541.7</v>
      </c>
      <c r="K81" s="27">
        <v>2052</v>
      </c>
      <c r="L81" s="55">
        <v>12.100389863547758</v>
      </c>
      <c r="M81" s="27">
        <v>6</v>
      </c>
      <c r="N81" s="27">
        <v>1</v>
      </c>
      <c r="O81" s="27">
        <v>6</v>
      </c>
      <c r="P81" s="41" t="s">
        <v>58</v>
      </c>
      <c r="Q81" s="27">
        <v>33049900</v>
      </c>
      <c r="R81" s="27" t="s">
        <v>16</v>
      </c>
    </row>
    <row r="82" spans="1:18" ht="104.25" customHeight="1" x14ac:dyDescent="0.25">
      <c r="A82" s="27">
        <v>988170</v>
      </c>
      <c r="B82" s="27"/>
      <c r="C82" s="27" t="s">
        <v>124</v>
      </c>
      <c r="D82" s="53">
        <v>4036221604648</v>
      </c>
      <c r="E82" s="27" t="s">
        <v>120</v>
      </c>
      <c r="F82" s="27" t="s">
        <v>123</v>
      </c>
      <c r="G82" s="27">
        <v>988170</v>
      </c>
      <c r="H82" s="54">
        <v>12.99</v>
      </c>
      <c r="I82" s="55">
        <v>51491</v>
      </c>
      <c r="J82" s="56">
        <f t="shared" si="2"/>
        <v>668868.09</v>
      </c>
      <c r="K82" s="27">
        <v>1440</v>
      </c>
      <c r="L82" s="55">
        <v>35.757638888888891</v>
      </c>
      <c r="M82" s="27">
        <v>6</v>
      </c>
      <c r="N82" s="27">
        <v>6</v>
      </c>
      <c r="O82" s="27">
        <v>36</v>
      </c>
      <c r="P82" s="41" t="s">
        <v>24</v>
      </c>
      <c r="Q82" s="27">
        <v>33049900</v>
      </c>
      <c r="R82" s="27" t="s">
        <v>16</v>
      </c>
    </row>
    <row r="83" spans="1:18" ht="99" customHeight="1" x14ac:dyDescent="0.25">
      <c r="A83" s="27">
        <v>909233</v>
      </c>
      <c r="B83" s="27"/>
      <c r="C83" s="27" t="s">
        <v>122</v>
      </c>
      <c r="D83" s="53">
        <v>4036221067474</v>
      </c>
      <c r="E83" s="27" t="s">
        <v>120</v>
      </c>
      <c r="F83" s="27" t="s">
        <v>25</v>
      </c>
      <c r="G83" s="27">
        <v>909233</v>
      </c>
      <c r="H83" s="54">
        <v>14.99</v>
      </c>
      <c r="I83" s="55">
        <v>16289</v>
      </c>
      <c r="J83" s="56">
        <f t="shared" si="2"/>
        <v>244172.11000000002</v>
      </c>
      <c r="K83" s="27">
        <v>3456</v>
      </c>
      <c r="L83" s="55">
        <v>4.7132523148148149</v>
      </c>
      <c r="M83" s="27">
        <v>6</v>
      </c>
      <c r="N83" s="27">
        <v>6</v>
      </c>
      <c r="O83" s="27">
        <v>36</v>
      </c>
      <c r="P83" s="41" t="s">
        <v>58</v>
      </c>
      <c r="Q83" s="27">
        <v>33049900</v>
      </c>
      <c r="R83" s="27" t="s">
        <v>16</v>
      </c>
    </row>
    <row r="86" spans="1:18" x14ac:dyDescent="0.25">
      <c r="C86" s="43"/>
      <c r="J86" s="12" t="s">
        <v>0</v>
      </c>
    </row>
    <row r="88" spans="1:18" x14ac:dyDescent="0.25">
      <c r="J88" s="12" t="s">
        <v>0</v>
      </c>
    </row>
  </sheetData>
  <autoFilter ref="A2:R83"/>
  <pageMargins left="0.70866141732283472" right="0.70866141732283472" top="0.78740157480314965" bottom="0.78740157480314965" header="0.31496062992125984" footer="0.31496062992125984"/>
  <pageSetup paperSize="9" scale="52" fitToHeight="0" orientation="landscape" r:id="rId1"/>
  <headerFooter>
    <oddHeader>&amp;Lfree offer - subject to being unsold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121"/>
  <sheetViews>
    <sheetView workbookViewId="0">
      <selection activeCell="S5" sqref="S5"/>
    </sheetView>
  </sheetViews>
  <sheetFormatPr defaultColWidth="11.42578125" defaultRowHeight="15" x14ac:dyDescent="0.25"/>
  <cols>
    <col min="1" max="1" width="9.85546875" customWidth="1"/>
    <col min="2" max="2" width="38.42578125" customWidth="1"/>
    <col min="3" max="3" width="18.85546875" customWidth="1"/>
    <col min="4" max="4" width="22.140625" customWidth="1"/>
    <col min="5" max="5" width="14.28515625" customWidth="1"/>
    <col min="6" max="6" width="9" customWidth="1"/>
    <col min="7" max="7" width="13.28515625" style="61" bestFit="1" customWidth="1"/>
    <col min="8" max="8" width="18.28515625" style="61" customWidth="1"/>
    <col min="9" max="9" width="6.42578125" style="65" customWidth="1"/>
    <col min="10" max="10" width="7.5703125" style="64" customWidth="1"/>
    <col min="11" max="11" width="6.28515625" customWidth="1"/>
    <col min="12" max="12" width="6.42578125" style="10" customWidth="1"/>
    <col min="13" max="13" width="6" style="10" customWidth="1"/>
    <col min="14" max="14" width="8.28515625" bestFit="1" customWidth="1"/>
  </cols>
  <sheetData>
    <row r="1" spans="1:14" ht="18.75" x14ac:dyDescent="0.3">
      <c r="A1" s="2"/>
      <c r="B1" s="4" t="s">
        <v>153</v>
      </c>
      <c r="C1" s="6" t="s">
        <v>0</v>
      </c>
      <c r="D1" s="7" t="s">
        <v>154</v>
      </c>
      <c r="E1" s="1"/>
      <c r="F1" s="1"/>
      <c r="G1" s="18">
        <f>SUBTOTAL(9,G3:G120)</f>
        <v>1469876</v>
      </c>
      <c r="H1" s="44">
        <f>SUBTOTAL(9,H3:H120)</f>
        <v>18989754.079999994</v>
      </c>
      <c r="J1" s="18">
        <f>SUM(J3:J120)</f>
        <v>273.10874067704952</v>
      </c>
      <c r="K1" s="4"/>
      <c r="L1" s="13"/>
      <c r="M1" s="11"/>
      <c r="N1" s="3"/>
    </row>
    <row r="2" spans="1:14" ht="74.25" customHeight="1" x14ac:dyDescent="0.25">
      <c r="A2" s="36" t="s">
        <v>1</v>
      </c>
      <c r="B2" s="37" t="s">
        <v>2</v>
      </c>
      <c r="C2" s="36" t="s">
        <v>3</v>
      </c>
      <c r="D2" s="37" t="s">
        <v>4</v>
      </c>
      <c r="E2" s="37" t="s">
        <v>5</v>
      </c>
      <c r="F2" s="38" t="s">
        <v>6</v>
      </c>
      <c r="G2" s="19" t="s">
        <v>7</v>
      </c>
      <c r="H2" s="19" t="s">
        <v>8</v>
      </c>
      <c r="I2" s="22" t="s">
        <v>9</v>
      </c>
      <c r="J2" s="20" t="s">
        <v>146</v>
      </c>
      <c r="K2" s="14" t="s">
        <v>11</v>
      </c>
      <c r="L2" s="39" t="s">
        <v>126</v>
      </c>
      <c r="M2" s="39" t="s">
        <v>127</v>
      </c>
      <c r="N2" s="40" t="s">
        <v>12</v>
      </c>
    </row>
    <row r="3" spans="1:14" s="12" customFormat="1" x14ac:dyDescent="0.25">
      <c r="A3" s="28">
        <v>34187</v>
      </c>
      <c r="B3" s="23" t="s">
        <v>128</v>
      </c>
      <c r="C3" s="24">
        <v>4036221607564</v>
      </c>
      <c r="D3" s="23" t="s">
        <v>17</v>
      </c>
      <c r="E3" s="23" t="s">
        <v>19</v>
      </c>
      <c r="F3" s="25">
        <v>4.99</v>
      </c>
      <c r="G3" s="29">
        <f>25673-17664</f>
        <v>8009</v>
      </c>
      <c r="H3" s="30">
        <v>128108.27</v>
      </c>
      <c r="I3" s="66">
        <v>17664</v>
      </c>
      <c r="J3" s="31">
        <f t="shared" ref="J3:J21" si="0">G3/I3</f>
        <v>0.45340806159420288</v>
      </c>
      <c r="K3" s="26">
        <v>6</v>
      </c>
      <c r="L3" s="26">
        <v>92</v>
      </c>
      <c r="M3" s="26">
        <v>552</v>
      </c>
      <c r="N3" s="32" t="s">
        <v>18</v>
      </c>
    </row>
    <row r="4" spans="1:14" x14ac:dyDescent="0.25">
      <c r="A4" s="28">
        <v>34188</v>
      </c>
      <c r="B4" s="23" t="s">
        <v>128</v>
      </c>
      <c r="C4" s="24">
        <v>4036221607571</v>
      </c>
      <c r="D4" s="23" t="s">
        <v>17</v>
      </c>
      <c r="E4" s="23" t="s">
        <v>20</v>
      </c>
      <c r="F4" s="25">
        <v>4.99</v>
      </c>
      <c r="G4" s="29">
        <v>27017</v>
      </c>
      <c r="H4" s="30">
        <v>134814.83000000002</v>
      </c>
      <c r="I4" s="66">
        <v>17664</v>
      </c>
      <c r="J4" s="31">
        <f t="shared" si="0"/>
        <v>1.5294950181159421</v>
      </c>
      <c r="K4" s="26">
        <v>6</v>
      </c>
      <c r="L4" s="26">
        <v>92</v>
      </c>
      <c r="M4" s="26">
        <v>552</v>
      </c>
      <c r="N4" s="32" t="s">
        <v>18</v>
      </c>
    </row>
    <row r="5" spans="1:14" x14ac:dyDescent="0.25">
      <c r="A5" s="28">
        <v>34211</v>
      </c>
      <c r="B5" s="23" t="s">
        <v>128</v>
      </c>
      <c r="C5" s="24">
        <v>4036221607601</v>
      </c>
      <c r="D5" s="23" t="s">
        <v>17</v>
      </c>
      <c r="E5" s="23" t="s">
        <v>21</v>
      </c>
      <c r="F5" s="25">
        <v>4.99</v>
      </c>
      <c r="G5" s="29">
        <f>25058-17664</f>
        <v>7394</v>
      </c>
      <c r="H5" s="30">
        <v>125039.42</v>
      </c>
      <c r="I5" s="66">
        <v>17664</v>
      </c>
      <c r="J5" s="31">
        <f t="shared" si="0"/>
        <v>0.4185914855072464</v>
      </c>
      <c r="K5" s="26">
        <v>6</v>
      </c>
      <c r="L5" s="26">
        <v>92</v>
      </c>
      <c r="M5" s="26">
        <v>552</v>
      </c>
      <c r="N5" s="32" t="s">
        <v>18</v>
      </c>
    </row>
    <row r="6" spans="1:14" x14ac:dyDescent="0.25">
      <c r="A6" s="28">
        <v>977703</v>
      </c>
      <c r="B6" s="23" t="s">
        <v>27</v>
      </c>
      <c r="C6" s="24">
        <v>4036221603078</v>
      </c>
      <c r="D6" s="23" t="s">
        <v>22</v>
      </c>
      <c r="E6" s="23" t="s">
        <v>28</v>
      </c>
      <c r="F6" s="25">
        <v>9.99</v>
      </c>
      <c r="G6" s="29">
        <v>9362</v>
      </c>
      <c r="H6" s="30">
        <v>93526.38</v>
      </c>
      <c r="I6" s="66">
        <v>4200</v>
      </c>
      <c r="J6" s="31">
        <f t="shared" si="0"/>
        <v>2.2290476190476189</v>
      </c>
      <c r="K6" s="26">
        <v>12</v>
      </c>
      <c r="L6" s="26">
        <v>1</v>
      </c>
      <c r="M6" s="26">
        <v>12</v>
      </c>
      <c r="N6" s="32" t="s">
        <v>29</v>
      </c>
    </row>
    <row r="7" spans="1:14" x14ac:dyDescent="0.25">
      <c r="A7" s="28">
        <v>977705</v>
      </c>
      <c r="B7" s="23" t="s">
        <v>137</v>
      </c>
      <c r="C7" s="24">
        <v>4036221603085</v>
      </c>
      <c r="D7" s="23" t="s">
        <v>22</v>
      </c>
      <c r="E7" s="23" t="s">
        <v>28</v>
      </c>
      <c r="F7" s="25">
        <v>9.99</v>
      </c>
      <c r="G7" s="29">
        <v>29342</v>
      </c>
      <c r="H7" s="30">
        <v>293126.58</v>
      </c>
      <c r="I7" s="66">
        <v>4200</v>
      </c>
      <c r="J7" s="31">
        <f t="shared" si="0"/>
        <v>6.9861904761904761</v>
      </c>
      <c r="K7" s="26">
        <v>12</v>
      </c>
      <c r="L7" s="26">
        <v>1</v>
      </c>
      <c r="M7" s="26">
        <v>12</v>
      </c>
      <c r="N7" s="32" t="s">
        <v>29</v>
      </c>
    </row>
    <row r="8" spans="1:14" x14ac:dyDescent="0.25">
      <c r="A8" s="28">
        <v>977707</v>
      </c>
      <c r="B8" s="33" t="s">
        <v>30</v>
      </c>
      <c r="C8" s="34">
        <v>4036221603092</v>
      </c>
      <c r="D8" s="33" t="s">
        <v>22</v>
      </c>
      <c r="E8" s="33" t="s">
        <v>28</v>
      </c>
      <c r="F8" s="35">
        <v>9.99</v>
      </c>
      <c r="G8" s="29">
        <v>25014</v>
      </c>
      <c r="H8" s="30">
        <v>249889.86000000002</v>
      </c>
      <c r="I8" s="66">
        <v>4368</v>
      </c>
      <c r="J8" s="31">
        <f t="shared" si="0"/>
        <v>5.7266483516483513</v>
      </c>
      <c r="K8" s="26">
        <v>12</v>
      </c>
      <c r="L8" s="26">
        <v>1</v>
      </c>
      <c r="M8" s="26">
        <v>12</v>
      </c>
      <c r="N8" s="32" t="s">
        <v>29</v>
      </c>
    </row>
    <row r="9" spans="1:14" x14ac:dyDescent="0.25">
      <c r="A9" s="28">
        <v>945518</v>
      </c>
      <c r="B9" s="23" t="s">
        <v>34</v>
      </c>
      <c r="C9" s="24">
        <v>4036221601654</v>
      </c>
      <c r="D9" s="23" t="s">
        <v>31</v>
      </c>
      <c r="E9" s="23" t="s">
        <v>33</v>
      </c>
      <c r="F9" s="25">
        <v>19.989999999999998</v>
      </c>
      <c r="G9" s="29">
        <v>1598</v>
      </c>
      <c r="H9" s="30">
        <v>31944.019999999997</v>
      </c>
      <c r="I9" s="66">
        <v>1152</v>
      </c>
      <c r="J9" s="31">
        <f t="shared" si="0"/>
        <v>1.3871527777777777</v>
      </c>
      <c r="K9" s="26">
        <v>6</v>
      </c>
      <c r="L9" s="26">
        <v>6</v>
      </c>
      <c r="M9" s="26">
        <v>36</v>
      </c>
      <c r="N9" s="32" t="s">
        <v>26</v>
      </c>
    </row>
    <row r="10" spans="1:14" x14ac:dyDescent="0.25">
      <c r="A10" s="28">
        <v>945522</v>
      </c>
      <c r="B10" s="23" t="s">
        <v>35</v>
      </c>
      <c r="C10" s="24">
        <v>4036221601609</v>
      </c>
      <c r="D10" s="23" t="s">
        <v>31</v>
      </c>
      <c r="E10" s="23" t="s">
        <v>33</v>
      </c>
      <c r="F10" s="25">
        <v>24.99</v>
      </c>
      <c r="G10" s="29">
        <v>24</v>
      </c>
      <c r="H10" s="30">
        <v>599.76</v>
      </c>
      <c r="I10" s="66">
        <v>1536</v>
      </c>
      <c r="J10" s="31">
        <f t="shared" si="0"/>
        <v>1.5625E-2</v>
      </c>
      <c r="K10" s="26">
        <v>6</v>
      </c>
      <c r="L10" s="26">
        <v>8</v>
      </c>
      <c r="M10" s="26">
        <v>48</v>
      </c>
      <c r="N10" s="32" t="s">
        <v>26</v>
      </c>
    </row>
    <row r="11" spans="1:14" x14ac:dyDescent="0.25">
      <c r="A11" s="28">
        <v>947460</v>
      </c>
      <c r="B11" s="23" t="s">
        <v>38</v>
      </c>
      <c r="C11" s="24">
        <v>4036221601531</v>
      </c>
      <c r="D11" s="23" t="s">
        <v>31</v>
      </c>
      <c r="E11" s="23" t="s">
        <v>37</v>
      </c>
      <c r="F11" s="25">
        <v>19.989999999999998</v>
      </c>
      <c r="G11" s="29">
        <v>14729</v>
      </c>
      <c r="H11" s="30">
        <v>294432.70999999996</v>
      </c>
      <c r="I11" s="66">
        <v>1728</v>
      </c>
      <c r="J11" s="31">
        <f t="shared" si="0"/>
        <v>8.5237268518518512</v>
      </c>
      <c r="K11" s="26">
        <v>6</v>
      </c>
      <c r="L11" s="26">
        <v>4</v>
      </c>
      <c r="M11" s="26">
        <v>24</v>
      </c>
      <c r="N11" s="32" t="s">
        <v>29</v>
      </c>
    </row>
    <row r="12" spans="1:14" x14ac:dyDescent="0.25">
      <c r="A12" s="28">
        <v>947470</v>
      </c>
      <c r="B12" s="23" t="s">
        <v>39</v>
      </c>
      <c r="C12" s="24">
        <v>4036221601579</v>
      </c>
      <c r="D12" s="23" t="s">
        <v>31</v>
      </c>
      <c r="E12" s="23" t="s">
        <v>40</v>
      </c>
      <c r="F12" s="25">
        <v>19.989999999999998</v>
      </c>
      <c r="G12" s="29">
        <v>948</v>
      </c>
      <c r="H12" s="30">
        <v>18950.519999999997</v>
      </c>
      <c r="I12" s="66">
        <v>2016</v>
      </c>
      <c r="J12" s="31">
        <f t="shared" si="0"/>
        <v>0.47023809523809523</v>
      </c>
      <c r="K12" s="26">
        <v>6</v>
      </c>
      <c r="L12" s="26">
        <v>6</v>
      </c>
      <c r="M12" s="26">
        <v>36</v>
      </c>
      <c r="N12" s="32" t="s">
        <v>29</v>
      </c>
    </row>
    <row r="13" spans="1:14" x14ac:dyDescent="0.25">
      <c r="A13" s="28">
        <v>947475</v>
      </c>
      <c r="B13" s="23" t="s">
        <v>41</v>
      </c>
      <c r="C13" s="24">
        <v>4036221601647</v>
      </c>
      <c r="D13" s="23" t="s">
        <v>31</v>
      </c>
      <c r="E13" s="23" t="s">
        <v>33</v>
      </c>
      <c r="F13" s="25">
        <v>24.99</v>
      </c>
      <c r="G13" s="29">
        <v>1783</v>
      </c>
      <c r="H13" s="30">
        <v>44557.17</v>
      </c>
      <c r="I13" s="66">
        <v>3360</v>
      </c>
      <c r="J13" s="31">
        <f t="shared" si="0"/>
        <v>0.53065476190476191</v>
      </c>
      <c r="K13" s="26">
        <v>6</v>
      </c>
      <c r="L13" s="26">
        <v>8</v>
      </c>
      <c r="M13" s="26">
        <v>48</v>
      </c>
      <c r="N13" s="32" t="s">
        <v>29</v>
      </c>
    </row>
    <row r="14" spans="1:14" x14ac:dyDescent="0.25">
      <c r="A14" s="28">
        <v>960077</v>
      </c>
      <c r="B14" s="23" t="s">
        <v>42</v>
      </c>
      <c r="C14" s="24">
        <v>4036221601425</v>
      </c>
      <c r="D14" s="23" t="s">
        <v>31</v>
      </c>
      <c r="E14" s="23" t="s">
        <v>36</v>
      </c>
      <c r="F14" s="25">
        <v>17.989999999999998</v>
      </c>
      <c r="G14" s="29">
        <f>13244-1632</f>
        <v>11612</v>
      </c>
      <c r="H14" s="30">
        <v>238259.55999999997</v>
      </c>
      <c r="I14" s="66">
        <v>1632</v>
      </c>
      <c r="J14" s="31">
        <f t="shared" si="0"/>
        <v>7.1151960784313726</v>
      </c>
      <c r="K14" s="26">
        <v>6</v>
      </c>
      <c r="L14" s="26">
        <v>1</v>
      </c>
      <c r="M14" s="26">
        <v>6</v>
      </c>
      <c r="N14" s="32" t="s">
        <v>24</v>
      </c>
    </row>
    <row r="15" spans="1:14" x14ac:dyDescent="0.25">
      <c r="A15" s="28">
        <v>960081</v>
      </c>
      <c r="B15" s="23" t="s">
        <v>43</v>
      </c>
      <c r="C15" s="24">
        <v>4036221601487</v>
      </c>
      <c r="D15" s="23" t="s">
        <v>31</v>
      </c>
      <c r="E15" s="23" t="s">
        <v>32</v>
      </c>
      <c r="F15" s="25">
        <v>19.989999999999998</v>
      </c>
      <c r="G15" s="29">
        <v>23525</v>
      </c>
      <c r="H15" s="30">
        <v>470264.74999999994</v>
      </c>
      <c r="I15" s="66">
        <v>2814</v>
      </c>
      <c r="J15" s="31">
        <f t="shared" si="0"/>
        <v>8.3599857853589192</v>
      </c>
      <c r="K15" s="26">
        <v>6</v>
      </c>
      <c r="L15" s="26">
        <v>1</v>
      </c>
      <c r="M15" s="26">
        <v>6</v>
      </c>
      <c r="N15" s="32" t="s">
        <v>24</v>
      </c>
    </row>
    <row r="16" spans="1:14" x14ac:dyDescent="0.25">
      <c r="A16" s="28">
        <v>960082</v>
      </c>
      <c r="B16" s="23" t="s">
        <v>44</v>
      </c>
      <c r="C16" s="24">
        <v>4036221601494</v>
      </c>
      <c r="D16" s="23" t="s">
        <v>31</v>
      </c>
      <c r="E16" s="23" t="s">
        <v>32</v>
      </c>
      <c r="F16" s="25">
        <v>14.99</v>
      </c>
      <c r="G16" s="29">
        <v>17842</v>
      </c>
      <c r="H16" s="30">
        <v>267451.58</v>
      </c>
      <c r="I16" s="66">
        <v>2814</v>
      </c>
      <c r="J16" s="31">
        <f t="shared" si="0"/>
        <v>6.3404406538734897</v>
      </c>
      <c r="K16" s="26">
        <v>6</v>
      </c>
      <c r="L16" s="26">
        <v>1</v>
      </c>
      <c r="M16" s="26">
        <v>6</v>
      </c>
      <c r="N16" s="32" t="s">
        <v>24</v>
      </c>
    </row>
    <row r="17" spans="1:14" s="12" customFormat="1" x14ac:dyDescent="0.25">
      <c r="A17" s="28">
        <v>852364</v>
      </c>
      <c r="B17" s="27" t="s">
        <v>47</v>
      </c>
      <c r="C17" s="24">
        <v>3466761959389</v>
      </c>
      <c r="D17" s="23" t="s">
        <v>45</v>
      </c>
      <c r="E17" s="23" t="s">
        <v>46</v>
      </c>
      <c r="F17" s="25">
        <v>19.989999999999998</v>
      </c>
      <c r="G17" s="29">
        <v>1800</v>
      </c>
      <c r="H17" s="30">
        <v>35982</v>
      </c>
      <c r="I17" s="66">
        <v>1800</v>
      </c>
      <c r="J17" s="31">
        <f t="shared" si="0"/>
        <v>1</v>
      </c>
      <c r="K17" s="26">
        <v>6</v>
      </c>
      <c r="L17" s="26">
        <v>10</v>
      </c>
      <c r="M17" s="26">
        <v>60</v>
      </c>
      <c r="N17" s="32" t="s">
        <v>18</v>
      </c>
    </row>
    <row r="18" spans="1:14" s="12" customFormat="1" x14ac:dyDescent="0.25">
      <c r="A18" s="28">
        <v>852421</v>
      </c>
      <c r="B18" s="23" t="s">
        <v>48</v>
      </c>
      <c r="C18" s="24">
        <v>3466761959631</v>
      </c>
      <c r="D18" s="23" t="s">
        <v>45</v>
      </c>
      <c r="E18" s="23" t="s">
        <v>49</v>
      </c>
      <c r="F18" s="25">
        <v>17.989999999999998</v>
      </c>
      <c r="G18" s="29">
        <v>480</v>
      </c>
      <c r="H18" s="30">
        <v>8635.1999999999989</v>
      </c>
      <c r="I18" s="66">
        <v>2592</v>
      </c>
      <c r="J18" s="31">
        <f t="shared" si="0"/>
        <v>0.18518518518518517</v>
      </c>
      <c r="K18" s="26">
        <v>36</v>
      </c>
      <c r="L18" s="26">
        <v>1</v>
      </c>
      <c r="M18" s="26">
        <v>36</v>
      </c>
      <c r="N18" s="32" t="s">
        <v>18</v>
      </c>
    </row>
    <row r="19" spans="1:14" s="12" customFormat="1" x14ac:dyDescent="0.25">
      <c r="A19" s="28">
        <v>853079</v>
      </c>
      <c r="B19" s="23" t="s">
        <v>129</v>
      </c>
      <c r="C19" s="24">
        <v>3466761960118</v>
      </c>
      <c r="D19" s="23" t="s">
        <v>45</v>
      </c>
      <c r="E19" s="23" t="s">
        <v>50</v>
      </c>
      <c r="F19" s="25">
        <v>9.99</v>
      </c>
      <c r="G19" s="29">
        <v>6189</v>
      </c>
      <c r="H19" s="30">
        <v>61828.11</v>
      </c>
      <c r="I19" s="66">
        <v>9642</v>
      </c>
      <c r="J19" s="31">
        <f t="shared" si="0"/>
        <v>0.64187927815805845</v>
      </c>
      <c r="K19" s="26">
        <v>6</v>
      </c>
      <c r="L19" s="26">
        <v>57</v>
      </c>
      <c r="M19" s="26">
        <v>342</v>
      </c>
      <c r="N19" s="32" t="s">
        <v>18</v>
      </c>
    </row>
    <row r="20" spans="1:14" s="12" customFormat="1" x14ac:dyDescent="0.25">
      <c r="A20" s="28">
        <v>904647</v>
      </c>
      <c r="B20" s="23" t="s">
        <v>130</v>
      </c>
      <c r="C20" s="24">
        <v>3466762033200</v>
      </c>
      <c r="D20" s="23" t="s">
        <v>45</v>
      </c>
      <c r="E20" s="23" t="s">
        <v>51</v>
      </c>
      <c r="F20" s="25">
        <v>19.989999999999998</v>
      </c>
      <c r="G20" s="29">
        <v>7902</v>
      </c>
      <c r="H20" s="30">
        <v>157960.97999999998</v>
      </c>
      <c r="I20" s="66">
        <v>1620</v>
      </c>
      <c r="J20" s="31">
        <f t="shared" si="0"/>
        <v>4.8777777777777782</v>
      </c>
      <c r="K20" s="26">
        <v>3</v>
      </c>
      <c r="L20" s="26">
        <v>15</v>
      </c>
      <c r="M20" s="26">
        <v>45</v>
      </c>
      <c r="N20" s="32" t="s">
        <v>18</v>
      </c>
    </row>
    <row r="21" spans="1:14" s="12" customFormat="1" x14ac:dyDescent="0.25">
      <c r="A21" s="28">
        <v>904649</v>
      </c>
      <c r="B21" s="23" t="s">
        <v>131</v>
      </c>
      <c r="C21" s="24">
        <v>3466762057183</v>
      </c>
      <c r="D21" s="23" t="s">
        <v>45</v>
      </c>
      <c r="E21" s="23" t="s">
        <v>51</v>
      </c>
      <c r="F21" s="25">
        <v>19.989999999999998</v>
      </c>
      <c r="G21" s="29">
        <v>9531</v>
      </c>
      <c r="H21" s="30">
        <v>190524.68999999997</v>
      </c>
      <c r="I21" s="66">
        <v>1620</v>
      </c>
      <c r="J21" s="31">
        <f t="shared" si="0"/>
        <v>5.8833333333333337</v>
      </c>
      <c r="K21" s="26">
        <v>3</v>
      </c>
      <c r="L21" s="26">
        <v>15</v>
      </c>
      <c r="M21" s="26">
        <v>45</v>
      </c>
      <c r="N21" s="32" t="s">
        <v>18</v>
      </c>
    </row>
    <row r="22" spans="1:14" s="12" customFormat="1" x14ac:dyDescent="0.25">
      <c r="A22" s="28">
        <v>904650</v>
      </c>
      <c r="B22" s="23" t="s">
        <v>52</v>
      </c>
      <c r="C22" s="24">
        <v>3466762051501</v>
      </c>
      <c r="D22" s="23" t="s">
        <v>45</v>
      </c>
      <c r="E22" s="23" t="s">
        <v>53</v>
      </c>
      <c r="F22" s="25">
        <v>9.99</v>
      </c>
      <c r="G22" s="29">
        <v>15032</v>
      </c>
      <c r="H22" s="30">
        <v>150169.68</v>
      </c>
      <c r="I22" s="66">
        <v>13680</v>
      </c>
      <c r="J22" s="31">
        <f t="shared" ref="J22:J53" si="1">G22/I22</f>
        <v>1.0988304093567252</v>
      </c>
      <c r="K22" s="26">
        <v>3</v>
      </c>
      <c r="L22" s="26">
        <v>95</v>
      </c>
      <c r="M22" s="26">
        <v>285</v>
      </c>
      <c r="N22" s="32" t="s">
        <v>18</v>
      </c>
    </row>
    <row r="23" spans="1:14" s="12" customFormat="1" x14ac:dyDescent="0.25">
      <c r="A23" s="28">
        <v>904652</v>
      </c>
      <c r="B23" s="23" t="s">
        <v>54</v>
      </c>
      <c r="C23" s="24">
        <v>3466762051525</v>
      </c>
      <c r="D23" s="23" t="s">
        <v>45</v>
      </c>
      <c r="E23" s="23" t="s">
        <v>53</v>
      </c>
      <c r="F23" s="25">
        <v>9.99</v>
      </c>
      <c r="G23" s="29">
        <v>213</v>
      </c>
      <c r="H23" s="30">
        <v>2127.87</v>
      </c>
      <c r="I23" s="66">
        <v>9102</v>
      </c>
      <c r="J23" s="31">
        <f t="shared" si="1"/>
        <v>2.3401450230718525E-2</v>
      </c>
      <c r="K23" s="26">
        <v>3</v>
      </c>
      <c r="L23" s="26">
        <v>95</v>
      </c>
      <c r="M23" s="26">
        <v>285</v>
      </c>
      <c r="N23" s="32" t="s">
        <v>18</v>
      </c>
    </row>
    <row r="24" spans="1:14" s="12" customFormat="1" x14ac:dyDescent="0.25">
      <c r="A24" s="28">
        <v>904655</v>
      </c>
      <c r="B24" s="23" t="s">
        <v>55</v>
      </c>
      <c r="C24" s="24">
        <v>3466762051556</v>
      </c>
      <c r="D24" s="23" t="s">
        <v>45</v>
      </c>
      <c r="E24" s="23" t="s">
        <v>53</v>
      </c>
      <c r="F24" s="25">
        <v>9.99</v>
      </c>
      <c r="G24" s="29">
        <v>29676</v>
      </c>
      <c r="H24" s="30">
        <v>296463.24</v>
      </c>
      <c r="I24" s="66">
        <v>13680</v>
      </c>
      <c r="J24" s="31">
        <f t="shared" si="1"/>
        <v>2.1692982456140353</v>
      </c>
      <c r="K24" s="26">
        <v>3</v>
      </c>
      <c r="L24" s="26">
        <v>95</v>
      </c>
      <c r="M24" s="26">
        <v>285</v>
      </c>
      <c r="N24" s="32" t="s">
        <v>18</v>
      </c>
    </row>
    <row r="25" spans="1:14" s="12" customFormat="1" x14ac:dyDescent="0.25">
      <c r="A25" s="28">
        <v>913487</v>
      </c>
      <c r="B25" s="23" t="s">
        <v>152</v>
      </c>
      <c r="C25" s="24">
        <v>3466762031831</v>
      </c>
      <c r="D25" s="23" t="s">
        <v>45</v>
      </c>
      <c r="E25" s="23" t="s">
        <v>147</v>
      </c>
      <c r="F25" s="25">
        <v>3.99</v>
      </c>
      <c r="G25" s="29">
        <v>30</v>
      </c>
      <c r="H25" s="30">
        <v>119.7</v>
      </c>
      <c r="I25" s="66">
        <v>3198</v>
      </c>
      <c r="J25" s="31">
        <f t="shared" si="1"/>
        <v>9.3808630393996256E-3</v>
      </c>
      <c r="K25" s="26">
        <v>3</v>
      </c>
      <c r="L25" s="26"/>
      <c r="M25" s="26"/>
      <c r="N25" s="32" t="s">
        <v>148</v>
      </c>
    </row>
    <row r="26" spans="1:14" s="12" customFormat="1" x14ac:dyDescent="0.25">
      <c r="A26" s="28">
        <v>928034</v>
      </c>
      <c r="B26" s="23" t="s">
        <v>56</v>
      </c>
      <c r="C26" s="24">
        <v>4036221921172</v>
      </c>
      <c r="D26" s="23" t="s">
        <v>45</v>
      </c>
      <c r="E26" s="23" t="s">
        <v>57</v>
      </c>
      <c r="F26" s="25">
        <v>9.99</v>
      </c>
      <c r="G26" s="29">
        <v>200</v>
      </c>
      <c r="H26" s="30">
        <v>1998</v>
      </c>
      <c r="I26" s="66">
        <v>32735</v>
      </c>
      <c r="J26" s="31">
        <f t="shared" si="1"/>
        <v>6.1096685504811368E-3</v>
      </c>
      <c r="K26" s="26">
        <v>200</v>
      </c>
      <c r="L26" s="26">
        <v>1</v>
      </c>
      <c r="M26" s="26">
        <v>200</v>
      </c>
      <c r="N26" s="32" t="s">
        <v>58</v>
      </c>
    </row>
    <row r="27" spans="1:14" s="12" customFormat="1" x14ac:dyDescent="0.25">
      <c r="A27" s="28">
        <v>930520</v>
      </c>
      <c r="B27" s="23" t="s">
        <v>59</v>
      </c>
      <c r="C27" s="24">
        <v>4036221924265</v>
      </c>
      <c r="D27" s="23" t="s">
        <v>45</v>
      </c>
      <c r="E27" s="23" t="s">
        <v>53</v>
      </c>
      <c r="F27" s="25">
        <v>9.99</v>
      </c>
      <c r="G27" s="29">
        <v>5911</v>
      </c>
      <c r="H27" s="30">
        <v>59050.89</v>
      </c>
      <c r="I27" s="66">
        <v>13395</v>
      </c>
      <c r="J27" s="31">
        <f t="shared" si="1"/>
        <v>0.44128406121687197</v>
      </c>
      <c r="K27" s="26">
        <v>3</v>
      </c>
      <c r="L27" s="26">
        <v>95</v>
      </c>
      <c r="M27" s="26">
        <v>285</v>
      </c>
      <c r="N27" s="32" t="s">
        <v>18</v>
      </c>
    </row>
    <row r="28" spans="1:14" s="12" customFormat="1" x14ac:dyDescent="0.25">
      <c r="A28" s="28">
        <v>930522</v>
      </c>
      <c r="B28" s="23" t="s">
        <v>60</v>
      </c>
      <c r="C28" s="24">
        <v>4036221924289</v>
      </c>
      <c r="D28" s="23" t="s">
        <v>45</v>
      </c>
      <c r="E28" s="23" t="s">
        <v>53</v>
      </c>
      <c r="F28" s="25">
        <v>9.99</v>
      </c>
      <c r="G28" s="29">
        <v>10461</v>
      </c>
      <c r="H28" s="30">
        <v>104505.39</v>
      </c>
      <c r="I28" s="66">
        <v>13680</v>
      </c>
      <c r="J28" s="31">
        <f t="shared" si="1"/>
        <v>0.76469298245614037</v>
      </c>
      <c r="K28" s="26">
        <v>3</v>
      </c>
      <c r="L28" s="26">
        <v>95</v>
      </c>
      <c r="M28" s="26">
        <v>285</v>
      </c>
      <c r="N28" s="32" t="s">
        <v>18</v>
      </c>
    </row>
    <row r="29" spans="1:14" s="12" customFormat="1" x14ac:dyDescent="0.25">
      <c r="A29" s="28">
        <v>930523</v>
      </c>
      <c r="B29" s="23" t="s">
        <v>61</v>
      </c>
      <c r="C29" s="24">
        <v>4036221924234</v>
      </c>
      <c r="D29" s="23" t="s">
        <v>45</v>
      </c>
      <c r="E29" s="23" t="s">
        <v>53</v>
      </c>
      <c r="F29" s="25">
        <v>9.99</v>
      </c>
      <c r="G29" s="29">
        <v>17665</v>
      </c>
      <c r="H29" s="30">
        <v>176473.35</v>
      </c>
      <c r="I29" s="66">
        <v>13395</v>
      </c>
      <c r="J29" s="31">
        <f t="shared" si="1"/>
        <v>1.318775662560657</v>
      </c>
      <c r="K29" s="26">
        <v>3</v>
      </c>
      <c r="L29" s="26">
        <v>95</v>
      </c>
      <c r="M29" s="26">
        <v>285</v>
      </c>
      <c r="N29" s="32" t="s">
        <v>18</v>
      </c>
    </row>
    <row r="30" spans="1:14" s="12" customFormat="1" x14ac:dyDescent="0.25">
      <c r="A30" s="28">
        <v>930525</v>
      </c>
      <c r="B30" s="23" t="s">
        <v>62</v>
      </c>
      <c r="C30" s="24">
        <v>4036221924258</v>
      </c>
      <c r="D30" s="23" t="s">
        <v>45</v>
      </c>
      <c r="E30" s="23" t="s">
        <v>53</v>
      </c>
      <c r="F30" s="25">
        <v>9.99</v>
      </c>
      <c r="G30" s="29">
        <v>21051</v>
      </c>
      <c r="H30" s="30">
        <v>210299.49</v>
      </c>
      <c r="I30" s="66">
        <v>13395</v>
      </c>
      <c r="J30" s="31">
        <f t="shared" si="1"/>
        <v>1.5715565509518477</v>
      </c>
      <c r="K30" s="26">
        <v>3</v>
      </c>
      <c r="L30" s="26">
        <v>95</v>
      </c>
      <c r="M30" s="26">
        <v>285</v>
      </c>
      <c r="N30" s="32" t="s">
        <v>18</v>
      </c>
    </row>
    <row r="31" spans="1:14" s="12" customFormat="1" x14ac:dyDescent="0.25">
      <c r="A31" s="28">
        <v>934128</v>
      </c>
      <c r="B31" s="23" t="s">
        <v>63</v>
      </c>
      <c r="C31" s="24">
        <v>4036221924296</v>
      </c>
      <c r="D31" s="23" t="s">
        <v>45</v>
      </c>
      <c r="E31" s="23" t="s">
        <v>64</v>
      </c>
      <c r="F31" s="25">
        <v>7.99</v>
      </c>
      <c r="G31" s="29">
        <v>12699</v>
      </c>
      <c r="H31" s="30">
        <v>101465.01000000001</v>
      </c>
      <c r="I31" s="66">
        <v>10836</v>
      </c>
      <c r="J31" s="31">
        <f t="shared" si="1"/>
        <v>1.1719269102990033</v>
      </c>
      <c r="K31" s="26">
        <v>3</v>
      </c>
      <c r="L31" s="26">
        <v>86</v>
      </c>
      <c r="M31" s="26">
        <v>258</v>
      </c>
      <c r="N31" s="32" t="s">
        <v>18</v>
      </c>
    </row>
    <row r="32" spans="1:14" x14ac:dyDescent="0.25">
      <c r="A32" s="28">
        <v>934180</v>
      </c>
      <c r="B32" s="23" t="s">
        <v>132</v>
      </c>
      <c r="C32" s="24">
        <v>4036221922148</v>
      </c>
      <c r="D32" s="23" t="s">
        <v>45</v>
      </c>
      <c r="E32" s="23" t="s">
        <v>65</v>
      </c>
      <c r="F32" s="25">
        <v>4.99</v>
      </c>
      <c r="G32" s="29">
        <v>4781</v>
      </c>
      <c r="H32" s="30">
        <v>23857.190000000002</v>
      </c>
      <c r="I32" s="66">
        <v>14040</v>
      </c>
      <c r="J32" s="31">
        <f t="shared" si="1"/>
        <v>0.34052706552706552</v>
      </c>
      <c r="K32" s="26">
        <v>3</v>
      </c>
      <c r="L32" s="26"/>
      <c r="M32" s="26">
        <v>360</v>
      </c>
      <c r="N32" s="32" t="s">
        <v>18</v>
      </c>
    </row>
    <row r="33" spans="1:14" x14ac:dyDescent="0.25">
      <c r="A33" s="28">
        <v>936287</v>
      </c>
      <c r="B33" s="33" t="s">
        <v>67</v>
      </c>
      <c r="C33" s="34">
        <v>4036221922995</v>
      </c>
      <c r="D33" s="33" t="s">
        <v>45</v>
      </c>
      <c r="E33" s="33" t="s">
        <v>68</v>
      </c>
      <c r="F33" s="35">
        <v>14.99</v>
      </c>
      <c r="G33" s="29">
        <v>270</v>
      </c>
      <c r="H33" s="30">
        <v>4047.3</v>
      </c>
      <c r="I33" s="66">
        <v>12960</v>
      </c>
      <c r="J33" s="31">
        <f t="shared" si="1"/>
        <v>2.0833333333333332E-2</v>
      </c>
      <c r="K33" s="26">
        <v>3</v>
      </c>
      <c r="L33" s="26"/>
      <c r="M33" s="26"/>
      <c r="N33" s="32" t="s">
        <v>18</v>
      </c>
    </row>
    <row r="34" spans="1:14" x14ac:dyDescent="0.25">
      <c r="A34" s="28">
        <v>936298</v>
      </c>
      <c r="B34" s="23" t="s">
        <v>69</v>
      </c>
      <c r="C34" s="24">
        <v>4036221922407</v>
      </c>
      <c r="D34" s="23" t="s">
        <v>45</v>
      </c>
      <c r="E34" s="23" t="s">
        <v>65</v>
      </c>
      <c r="F34" s="25">
        <v>12.99</v>
      </c>
      <c r="G34" s="29">
        <v>5760</v>
      </c>
      <c r="H34" s="30">
        <v>74822.399999999994</v>
      </c>
      <c r="I34" s="66">
        <v>8460</v>
      </c>
      <c r="J34" s="31">
        <f t="shared" si="1"/>
        <v>0.68085106382978722</v>
      </c>
      <c r="K34" s="26">
        <v>3</v>
      </c>
      <c r="L34" s="26">
        <v>60</v>
      </c>
      <c r="M34" s="26">
        <v>180</v>
      </c>
      <c r="N34" s="32" t="s">
        <v>18</v>
      </c>
    </row>
    <row r="35" spans="1:14" x14ac:dyDescent="0.25">
      <c r="A35" s="28">
        <v>937554</v>
      </c>
      <c r="B35" s="23" t="s">
        <v>70</v>
      </c>
      <c r="C35" s="24">
        <v>4036221922889</v>
      </c>
      <c r="D35" s="23" t="s">
        <v>45</v>
      </c>
      <c r="E35" s="23" t="s">
        <v>57</v>
      </c>
      <c r="F35" s="25">
        <v>14.99</v>
      </c>
      <c r="G35" s="29">
        <v>3684</v>
      </c>
      <c r="H35" s="30">
        <v>55223.16</v>
      </c>
      <c r="I35" s="66">
        <v>32735</v>
      </c>
      <c r="J35" s="31">
        <f t="shared" si="1"/>
        <v>0.11254009469986254</v>
      </c>
      <c r="K35" s="26">
        <v>3</v>
      </c>
      <c r="L35" s="26"/>
      <c r="M35" s="26">
        <v>162</v>
      </c>
      <c r="N35" s="32" t="s">
        <v>18</v>
      </c>
    </row>
    <row r="36" spans="1:14" x14ac:dyDescent="0.25">
      <c r="A36" s="28">
        <v>937558</v>
      </c>
      <c r="B36" s="23" t="s">
        <v>133</v>
      </c>
      <c r="C36" s="24">
        <v>4036221924166</v>
      </c>
      <c r="D36" s="23" t="s">
        <v>45</v>
      </c>
      <c r="E36" s="23" t="s">
        <v>71</v>
      </c>
      <c r="F36" s="25">
        <v>9.99</v>
      </c>
      <c r="G36" s="29">
        <v>19214</v>
      </c>
      <c r="H36" s="30">
        <v>191947.86000000002</v>
      </c>
      <c r="I36" s="66">
        <v>32735</v>
      </c>
      <c r="J36" s="31">
        <f t="shared" si="1"/>
        <v>0.5869558576447228</v>
      </c>
      <c r="K36" s="26">
        <v>3</v>
      </c>
      <c r="L36" s="26"/>
      <c r="M36" s="26">
        <v>216</v>
      </c>
      <c r="N36" s="32" t="s">
        <v>18</v>
      </c>
    </row>
    <row r="37" spans="1:14" x14ac:dyDescent="0.25">
      <c r="A37" s="28">
        <v>939955</v>
      </c>
      <c r="B37" s="23" t="s">
        <v>72</v>
      </c>
      <c r="C37" s="24">
        <v>4036221920229</v>
      </c>
      <c r="D37" s="23" t="s">
        <v>45</v>
      </c>
      <c r="E37" s="23" t="s">
        <v>73</v>
      </c>
      <c r="F37" s="25">
        <v>9.99</v>
      </c>
      <c r="G37" s="29">
        <v>5419</v>
      </c>
      <c r="H37" s="30">
        <v>54135.81</v>
      </c>
      <c r="I37" s="66">
        <v>10506</v>
      </c>
      <c r="J37" s="31">
        <f t="shared" si="1"/>
        <v>0.5158004949552637</v>
      </c>
      <c r="K37" s="26">
        <v>210</v>
      </c>
      <c r="L37" s="26"/>
      <c r="M37" s="26"/>
      <c r="N37" s="32" t="s">
        <v>18</v>
      </c>
    </row>
    <row r="38" spans="1:14" x14ac:dyDescent="0.25">
      <c r="A38" s="28">
        <v>945275</v>
      </c>
      <c r="B38" s="23" t="s">
        <v>74</v>
      </c>
      <c r="C38" s="24">
        <v>4036221926313</v>
      </c>
      <c r="D38" s="23" t="s">
        <v>45</v>
      </c>
      <c r="E38" s="23" t="s">
        <v>66</v>
      </c>
      <c r="F38" s="25">
        <v>12.99</v>
      </c>
      <c r="G38" s="29">
        <v>6768</v>
      </c>
      <c r="H38" s="30">
        <v>87916.32</v>
      </c>
      <c r="I38" s="66">
        <v>6912</v>
      </c>
      <c r="J38" s="31">
        <f t="shared" si="1"/>
        <v>0.97916666666666663</v>
      </c>
      <c r="K38" s="26">
        <v>3</v>
      </c>
      <c r="L38" s="26">
        <v>48</v>
      </c>
      <c r="M38" s="26">
        <v>144</v>
      </c>
      <c r="N38" s="32" t="s">
        <v>18</v>
      </c>
    </row>
    <row r="39" spans="1:14" x14ac:dyDescent="0.25">
      <c r="A39" s="28">
        <v>945495</v>
      </c>
      <c r="B39" s="23" t="s">
        <v>75</v>
      </c>
      <c r="C39" s="24">
        <v>4036221922193</v>
      </c>
      <c r="D39" s="23" t="s">
        <v>45</v>
      </c>
      <c r="E39" s="23" t="s">
        <v>76</v>
      </c>
      <c r="F39" s="25">
        <v>6.99</v>
      </c>
      <c r="G39" s="29">
        <v>14964</v>
      </c>
      <c r="H39" s="30">
        <v>104598.36</v>
      </c>
      <c r="I39" s="66">
        <v>8739</v>
      </c>
      <c r="J39" s="31">
        <f t="shared" si="1"/>
        <v>1.7123240645382767</v>
      </c>
      <c r="K39" s="26">
        <v>3</v>
      </c>
      <c r="L39" s="26">
        <v>180</v>
      </c>
      <c r="M39" s="26">
        <v>540</v>
      </c>
      <c r="N39" s="32" t="s">
        <v>18</v>
      </c>
    </row>
    <row r="40" spans="1:14" x14ac:dyDescent="0.25">
      <c r="A40" s="28">
        <v>945496</v>
      </c>
      <c r="B40" s="23" t="s">
        <v>77</v>
      </c>
      <c r="C40" s="24">
        <v>4036221922209</v>
      </c>
      <c r="D40" s="23" t="s">
        <v>45</v>
      </c>
      <c r="E40" s="23" t="s">
        <v>76</v>
      </c>
      <c r="F40" s="25">
        <v>6.99</v>
      </c>
      <c r="G40" s="29">
        <v>14171</v>
      </c>
      <c r="H40" s="30">
        <v>99055.290000000008</v>
      </c>
      <c r="I40" s="66">
        <v>8703</v>
      </c>
      <c r="J40" s="31">
        <f t="shared" si="1"/>
        <v>1.6282890957141216</v>
      </c>
      <c r="K40" s="26">
        <v>3</v>
      </c>
      <c r="L40" s="26">
        <v>180</v>
      </c>
      <c r="M40" s="26">
        <v>540</v>
      </c>
      <c r="N40" s="32" t="s">
        <v>18</v>
      </c>
    </row>
    <row r="41" spans="1:14" x14ac:dyDescent="0.25">
      <c r="A41" s="28">
        <v>962145</v>
      </c>
      <c r="B41" s="23" t="s">
        <v>78</v>
      </c>
      <c r="C41" s="24">
        <v>4036221929000</v>
      </c>
      <c r="D41" s="23" t="s">
        <v>45</v>
      </c>
      <c r="E41" s="23" t="s">
        <v>79</v>
      </c>
      <c r="F41" s="25">
        <v>12.99</v>
      </c>
      <c r="G41" s="29">
        <v>35931</v>
      </c>
      <c r="H41" s="30">
        <v>466743.69</v>
      </c>
      <c r="I41" s="66">
        <v>13680</v>
      </c>
      <c r="J41" s="31">
        <f t="shared" si="1"/>
        <v>2.6265350877192981</v>
      </c>
      <c r="K41" s="26">
        <v>3</v>
      </c>
      <c r="L41" s="26">
        <v>95</v>
      </c>
      <c r="M41" s="26">
        <v>285</v>
      </c>
      <c r="N41" s="32" t="s">
        <v>18</v>
      </c>
    </row>
    <row r="42" spans="1:14" x14ac:dyDescent="0.25">
      <c r="A42" s="28">
        <v>964857</v>
      </c>
      <c r="B42" s="23" t="s">
        <v>134</v>
      </c>
      <c r="C42" s="24">
        <v>4036221929611</v>
      </c>
      <c r="D42" s="23" t="s">
        <v>45</v>
      </c>
      <c r="E42" s="23" t="s">
        <v>80</v>
      </c>
      <c r="F42" s="25">
        <v>14.99</v>
      </c>
      <c r="G42" s="29">
        <v>57999</v>
      </c>
      <c r="H42" s="30">
        <v>869405.01</v>
      </c>
      <c r="I42" s="66">
        <v>12096</v>
      </c>
      <c r="J42" s="31">
        <f t="shared" si="1"/>
        <v>4.7948908730158726</v>
      </c>
      <c r="K42" s="26">
        <v>3</v>
      </c>
      <c r="L42" s="26">
        <v>56</v>
      </c>
      <c r="M42" s="26">
        <v>168</v>
      </c>
      <c r="N42" s="32" t="s">
        <v>18</v>
      </c>
    </row>
    <row r="43" spans="1:14" x14ac:dyDescent="0.25">
      <c r="A43" s="28">
        <v>964858</v>
      </c>
      <c r="B43" s="23" t="s">
        <v>135</v>
      </c>
      <c r="C43" s="24">
        <v>4036221929628</v>
      </c>
      <c r="D43" s="23" t="s">
        <v>45</v>
      </c>
      <c r="E43" s="23" t="s">
        <v>80</v>
      </c>
      <c r="F43" s="25">
        <v>14.99</v>
      </c>
      <c r="G43" s="29">
        <v>39184</v>
      </c>
      <c r="H43" s="30">
        <v>587368.16</v>
      </c>
      <c r="I43" s="66">
        <v>12096</v>
      </c>
      <c r="J43" s="31">
        <f t="shared" si="1"/>
        <v>3.2394179894179893</v>
      </c>
      <c r="K43" s="26">
        <v>3</v>
      </c>
      <c r="L43" s="26">
        <v>56</v>
      </c>
      <c r="M43" s="26">
        <v>168</v>
      </c>
      <c r="N43" s="32" t="s">
        <v>18</v>
      </c>
    </row>
    <row r="44" spans="1:14" x14ac:dyDescent="0.25">
      <c r="A44" s="28">
        <v>964859</v>
      </c>
      <c r="B44" s="23" t="s">
        <v>136</v>
      </c>
      <c r="C44" s="24">
        <v>4036221929635</v>
      </c>
      <c r="D44" s="23" t="s">
        <v>45</v>
      </c>
      <c r="E44" s="23" t="s">
        <v>80</v>
      </c>
      <c r="F44" s="25">
        <v>14.99</v>
      </c>
      <c r="G44" s="29">
        <v>28574</v>
      </c>
      <c r="H44" s="30">
        <v>428324.26</v>
      </c>
      <c r="I44" s="66">
        <v>12096</v>
      </c>
      <c r="J44" s="31">
        <f t="shared" si="1"/>
        <v>2.3622685185185186</v>
      </c>
      <c r="K44" s="26">
        <v>3</v>
      </c>
      <c r="L44" s="26">
        <v>56</v>
      </c>
      <c r="M44" s="26">
        <v>168</v>
      </c>
      <c r="N44" s="32" t="s">
        <v>18</v>
      </c>
    </row>
    <row r="45" spans="1:14" x14ac:dyDescent="0.25">
      <c r="A45" s="28">
        <v>965766</v>
      </c>
      <c r="B45" s="23" t="s">
        <v>82</v>
      </c>
      <c r="C45" s="24">
        <v>4036221929741</v>
      </c>
      <c r="D45" s="23" t="s">
        <v>45</v>
      </c>
      <c r="E45" s="23" t="s">
        <v>81</v>
      </c>
      <c r="F45" s="25">
        <v>19.989999999999998</v>
      </c>
      <c r="G45" s="29">
        <v>8949</v>
      </c>
      <c r="H45" s="30">
        <v>178890.50999999998</v>
      </c>
      <c r="I45" s="66">
        <v>2304</v>
      </c>
      <c r="J45" s="31">
        <f t="shared" si="1"/>
        <v>3.8841145833333335</v>
      </c>
      <c r="K45" s="26">
        <v>36</v>
      </c>
      <c r="L45" s="26">
        <v>1</v>
      </c>
      <c r="M45" s="26">
        <v>36</v>
      </c>
      <c r="N45" s="32" t="s">
        <v>18</v>
      </c>
    </row>
    <row r="46" spans="1:14" x14ac:dyDescent="0.25">
      <c r="A46" s="28">
        <v>965772</v>
      </c>
      <c r="B46" s="23" t="s">
        <v>83</v>
      </c>
      <c r="C46" s="24">
        <v>4036221929765</v>
      </c>
      <c r="D46" s="23" t="s">
        <v>45</v>
      </c>
      <c r="E46" s="23" t="s">
        <v>81</v>
      </c>
      <c r="F46" s="25">
        <v>19.989999999999998</v>
      </c>
      <c r="G46" s="29">
        <v>9625</v>
      </c>
      <c r="H46" s="30">
        <v>192403.74999999997</v>
      </c>
      <c r="I46" s="66">
        <v>2304</v>
      </c>
      <c r="J46" s="31">
        <f t="shared" si="1"/>
        <v>4.1775173611111107</v>
      </c>
      <c r="K46" s="26">
        <v>36</v>
      </c>
      <c r="L46" s="26">
        <v>1</v>
      </c>
      <c r="M46" s="26">
        <v>36</v>
      </c>
      <c r="N46" s="32" t="s">
        <v>18</v>
      </c>
    </row>
    <row r="47" spans="1:14" x14ac:dyDescent="0.25">
      <c r="A47" s="28">
        <v>965906</v>
      </c>
      <c r="B47" s="27" t="s">
        <v>84</v>
      </c>
      <c r="C47" s="24">
        <v>4036221929673</v>
      </c>
      <c r="D47" s="23" t="s">
        <v>45</v>
      </c>
      <c r="E47" s="23" t="s">
        <v>80</v>
      </c>
      <c r="F47" s="25">
        <v>14.99</v>
      </c>
      <c r="G47" s="29">
        <v>55854</v>
      </c>
      <c r="H47" s="30">
        <v>837251.46</v>
      </c>
      <c r="I47" s="66">
        <v>5760</v>
      </c>
      <c r="J47" s="31">
        <f t="shared" si="1"/>
        <v>9.6968750000000004</v>
      </c>
      <c r="K47" s="26">
        <v>3</v>
      </c>
      <c r="L47" s="26">
        <v>30</v>
      </c>
      <c r="M47" s="26">
        <v>90</v>
      </c>
      <c r="N47" s="32" t="s">
        <v>18</v>
      </c>
    </row>
    <row r="48" spans="1:14" x14ac:dyDescent="0.25">
      <c r="A48" s="28">
        <v>965907</v>
      </c>
      <c r="B48" s="27" t="s">
        <v>85</v>
      </c>
      <c r="C48" s="24">
        <v>4036221929680</v>
      </c>
      <c r="D48" s="23" t="s">
        <v>45</v>
      </c>
      <c r="E48" s="23" t="s">
        <v>80</v>
      </c>
      <c r="F48" s="25">
        <v>14.99</v>
      </c>
      <c r="G48" s="29">
        <v>47672</v>
      </c>
      <c r="H48" s="30">
        <v>714603.28</v>
      </c>
      <c r="I48" s="66">
        <v>5760</v>
      </c>
      <c r="J48" s="31">
        <f t="shared" si="1"/>
        <v>8.2763888888888886</v>
      </c>
      <c r="K48" s="26">
        <v>3</v>
      </c>
      <c r="L48" s="26">
        <v>30</v>
      </c>
      <c r="M48" s="26">
        <v>90</v>
      </c>
      <c r="N48" s="32" t="s">
        <v>18</v>
      </c>
    </row>
    <row r="49" spans="1:14" ht="15" customHeight="1" x14ac:dyDescent="0.25">
      <c r="A49" s="28">
        <v>965908</v>
      </c>
      <c r="B49" s="27" t="s">
        <v>86</v>
      </c>
      <c r="C49" s="24">
        <v>4036221929697</v>
      </c>
      <c r="D49" s="23" t="s">
        <v>45</v>
      </c>
      <c r="E49" s="23" t="s">
        <v>80</v>
      </c>
      <c r="F49" s="25">
        <v>14.99</v>
      </c>
      <c r="G49" s="29">
        <v>24346</v>
      </c>
      <c r="H49" s="30">
        <v>364946.54</v>
      </c>
      <c r="I49" s="66">
        <v>5670</v>
      </c>
      <c r="J49" s="31">
        <f t="shared" si="1"/>
        <v>4.2938271604938274</v>
      </c>
      <c r="K49" s="26">
        <v>3</v>
      </c>
      <c r="L49" s="26">
        <v>30</v>
      </c>
      <c r="M49" s="26">
        <v>90</v>
      </c>
      <c r="N49" s="32" t="s">
        <v>18</v>
      </c>
    </row>
    <row r="50" spans="1:14" x14ac:dyDescent="0.25">
      <c r="A50" s="28">
        <v>965909</v>
      </c>
      <c r="B50" s="27" t="s">
        <v>87</v>
      </c>
      <c r="C50" s="24">
        <v>4036221929703</v>
      </c>
      <c r="D50" s="23" t="s">
        <v>45</v>
      </c>
      <c r="E50" s="23" t="s">
        <v>80</v>
      </c>
      <c r="F50" s="25">
        <v>14.99</v>
      </c>
      <c r="G50" s="29">
        <v>1778</v>
      </c>
      <c r="H50" s="30">
        <v>26652.22</v>
      </c>
      <c r="I50" s="66">
        <v>5760</v>
      </c>
      <c r="J50" s="31">
        <f t="shared" si="1"/>
        <v>0.30868055555555557</v>
      </c>
      <c r="K50" s="26">
        <v>3</v>
      </c>
      <c r="L50" s="26">
        <v>30</v>
      </c>
      <c r="M50" s="26">
        <v>90</v>
      </c>
      <c r="N50" s="32" t="s">
        <v>18</v>
      </c>
    </row>
    <row r="51" spans="1:14" x14ac:dyDescent="0.25">
      <c r="A51" s="28">
        <v>965918</v>
      </c>
      <c r="B51" s="23" t="s">
        <v>88</v>
      </c>
      <c r="C51" s="24">
        <v>4036221929772</v>
      </c>
      <c r="D51" s="23" t="s">
        <v>45</v>
      </c>
      <c r="E51" s="23" t="s">
        <v>89</v>
      </c>
      <c r="F51" s="25">
        <v>19.989999999999998</v>
      </c>
      <c r="G51" s="29">
        <v>23392</v>
      </c>
      <c r="H51" s="30">
        <v>467606.07999999996</v>
      </c>
      <c r="I51" s="66">
        <v>4320</v>
      </c>
      <c r="J51" s="31">
        <f t="shared" si="1"/>
        <v>5.4148148148148145</v>
      </c>
      <c r="K51" s="26">
        <v>60</v>
      </c>
      <c r="L51" s="26">
        <v>1</v>
      </c>
      <c r="M51" s="26">
        <v>60</v>
      </c>
      <c r="N51" s="32" t="s">
        <v>18</v>
      </c>
    </row>
    <row r="52" spans="1:14" x14ac:dyDescent="0.25">
      <c r="A52" s="28">
        <v>965919</v>
      </c>
      <c r="B52" s="23" t="s">
        <v>90</v>
      </c>
      <c r="C52" s="24">
        <v>4036221929789</v>
      </c>
      <c r="D52" s="23" t="s">
        <v>45</v>
      </c>
      <c r="E52" s="23" t="s">
        <v>89</v>
      </c>
      <c r="F52" s="25">
        <v>19.989999999999998</v>
      </c>
      <c r="G52" s="29">
        <v>48326</v>
      </c>
      <c r="H52" s="30">
        <v>966036.73999999987</v>
      </c>
      <c r="I52" s="66">
        <v>4320</v>
      </c>
      <c r="J52" s="31">
        <f t="shared" si="1"/>
        <v>11.186574074074073</v>
      </c>
      <c r="K52" s="26">
        <v>60</v>
      </c>
      <c r="L52" s="26">
        <v>1</v>
      </c>
      <c r="M52" s="26">
        <v>60</v>
      </c>
      <c r="N52" s="32" t="s">
        <v>18</v>
      </c>
    </row>
    <row r="53" spans="1:14" x14ac:dyDescent="0.25">
      <c r="A53" s="28">
        <v>965920</v>
      </c>
      <c r="B53" s="23" t="s">
        <v>91</v>
      </c>
      <c r="C53" s="24">
        <v>4036221929796</v>
      </c>
      <c r="D53" s="23" t="s">
        <v>45</v>
      </c>
      <c r="E53" s="23" t="s">
        <v>89</v>
      </c>
      <c r="F53" s="25">
        <v>19.989999999999998</v>
      </c>
      <c r="G53" s="29">
        <v>47916</v>
      </c>
      <c r="H53" s="30">
        <v>957840.84</v>
      </c>
      <c r="I53" s="66">
        <v>4320</v>
      </c>
      <c r="J53" s="31">
        <f t="shared" si="1"/>
        <v>11.091666666666667</v>
      </c>
      <c r="K53" s="26">
        <v>60</v>
      </c>
      <c r="L53" s="26">
        <v>1</v>
      </c>
      <c r="M53" s="26">
        <v>60</v>
      </c>
      <c r="N53" s="32" t="s">
        <v>18</v>
      </c>
    </row>
    <row r="54" spans="1:14" x14ac:dyDescent="0.25">
      <c r="A54" s="28">
        <v>965922</v>
      </c>
      <c r="B54" s="23" t="s">
        <v>92</v>
      </c>
      <c r="C54" s="24">
        <v>4036221929802</v>
      </c>
      <c r="D54" s="23" t="s">
        <v>45</v>
      </c>
      <c r="E54" s="23" t="s">
        <v>89</v>
      </c>
      <c r="F54" s="25">
        <v>19.989999999999998</v>
      </c>
      <c r="G54" s="29">
        <v>29791</v>
      </c>
      <c r="H54" s="30">
        <v>595522.09</v>
      </c>
      <c r="I54" s="66">
        <v>4320</v>
      </c>
      <c r="J54" s="31">
        <f t="shared" ref="J54:J83" si="2">G54/I54</f>
        <v>6.8960648148148147</v>
      </c>
      <c r="K54" s="26">
        <v>60</v>
      </c>
      <c r="L54" s="26">
        <v>1</v>
      </c>
      <c r="M54" s="26">
        <v>60</v>
      </c>
      <c r="N54" s="32" t="s">
        <v>18</v>
      </c>
    </row>
    <row r="55" spans="1:14" x14ac:dyDescent="0.25">
      <c r="A55" s="28">
        <v>965923</v>
      </c>
      <c r="B55" s="23" t="s">
        <v>93</v>
      </c>
      <c r="C55" s="24">
        <v>4036221929819</v>
      </c>
      <c r="D55" s="23" t="s">
        <v>45</v>
      </c>
      <c r="E55" s="23" t="s">
        <v>89</v>
      </c>
      <c r="F55" s="25">
        <v>19.989999999999998</v>
      </c>
      <c r="G55" s="29">
        <v>29493</v>
      </c>
      <c r="H55" s="30">
        <v>589565.06999999995</v>
      </c>
      <c r="I55" s="66">
        <v>4320</v>
      </c>
      <c r="J55" s="31">
        <f t="shared" si="2"/>
        <v>6.8270833333333334</v>
      </c>
      <c r="K55" s="26">
        <v>60</v>
      </c>
      <c r="L55" s="26">
        <v>1</v>
      </c>
      <c r="M55" s="26">
        <v>60</v>
      </c>
      <c r="N55" s="32" t="s">
        <v>18</v>
      </c>
    </row>
    <row r="56" spans="1:14" x14ac:dyDescent="0.25">
      <c r="A56" s="28">
        <v>965924</v>
      </c>
      <c r="B56" s="23" t="s">
        <v>94</v>
      </c>
      <c r="C56" s="24">
        <v>4036221929826</v>
      </c>
      <c r="D56" s="23" t="s">
        <v>45</v>
      </c>
      <c r="E56" s="23" t="s">
        <v>89</v>
      </c>
      <c r="F56" s="25">
        <v>19.989999999999998</v>
      </c>
      <c r="G56" s="29">
        <v>26972</v>
      </c>
      <c r="H56" s="30">
        <v>539170.27999999991</v>
      </c>
      <c r="I56" s="66">
        <v>4320</v>
      </c>
      <c r="J56" s="31">
        <f t="shared" si="2"/>
        <v>6.2435185185185187</v>
      </c>
      <c r="K56" s="26">
        <v>60</v>
      </c>
      <c r="L56" s="26">
        <v>1</v>
      </c>
      <c r="M56" s="26">
        <v>60</v>
      </c>
      <c r="N56" s="32" t="s">
        <v>18</v>
      </c>
    </row>
    <row r="57" spans="1:14" x14ac:dyDescent="0.25">
      <c r="A57" s="28">
        <v>973488</v>
      </c>
      <c r="B57" s="23" t="s">
        <v>95</v>
      </c>
      <c r="C57" s="24">
        <v>4036221931751</v>
      </c>
      <c r="D57" s="23" t="s">
        <v>45</v>
      </c>
      <c r="E57" s="23" t="s">
        <v>96</v>
      </c>
      <c r="F57" s="25">
        <v>7.99</v>
      </c>
      <c r="G57" s="29">
        <v>15880</v>
      </c>
      <c r="H57" s="30">
        <v>126881.2</v>
      </c>
      <c r="I57" s="66">
        <v>28800</v>
      </c>
      <c r="J57" s="31">
        <f t="shared" si="2"/>
        <v>0.55138888888888893</v>
      </c>
      <c r="K57" s="26">
        <v>90</v>
      </c>
      <c r="L57" s="26">
        <v>10</v>
      </c>
      <c r="M57" s="26">
        <v>900</v>
      </c>
      <c r="N57" s="32" t="s">
        <v>18</v>
      </c>
    </row>
    <row r="58" spans="1:14" x14ac:dyDescent="0.25">
      <c r="A58" s="28">
        <v>973489</v>
      </c>
      <c r="B58" s="23" t="s">
        <v>97</v>
      </c>
      <c r="C58" s="24">
        <v>4036221931768</v>
      </c>
      <c r="D58" s="23" t="s">
        <v>45</v>
      </c>
      <c r="E58" s="23" t="s">
        <v>96</v>
      </c>
      <c r="F58" s="25">
        <v>7.99</v>
      </c>
      <c r="G58" s="29">
        <v>16891</v>
      </c>
      <c r="H58" s="30">
        <v>134959.09</v>
      </c>
      <c r="I58" s="66">
        <v>28800</v>
      </c>
      <c r="J58" s="31">
        <f t="shared" si="2"/>
        <v>0.58649305555555553</v>
      </c>
      <c r="K58" s="26">
        <v>90</v>
      </c>
      <c r="L58" s="26">
        <v>10</v>
      </c>
      <c r="M58" s="26">
        <v>900</v>
      </c>
      <c r="N58" s="32" t="s">
        <v>18</v>
      </c>
    </row>
    <row r="59" spans="1:14" x14ac:dyDescent="0.25">
      <c r="A59" s="28">
        <v>973490</v>
      </c>
      <c r="B59" s="23" t="s">
        <v>98</v>
      </c>
      <c r="C59" s="24">
        <v>4036221931775</v>
      </c>
      <c r="D59" s="23" t="s">
        <v>45</v>
      </c>
      <c r="E59" s="23" t="s">
        <v>96</v>
      </c>
      <c r="F59" s="25">
        <v>7.99</v>
      </c>
      <c r="G59" s="29">
        <v>18712</v>
      </c>
      <c r="H59" s="30">
        <v>149508.88</v>
      </c>
      <c r="I59" s="66">
        <v>28800</v>
      </c>
      <c r="J59" s="31">
        <f t="shared" si="2"/>
        <v>0.6497222222222222</v>
      </c>
      <c r="K59" s="26">
        <v>90</v>
      </c>
      <c r="L59" s="26">
        <v>10</v>
      </c>
      <c r="M59" s="26">
        <v>900</v>
      </c>
      <c r="N59" s="32" t="s">
        <v>18</v>
      </c>
    </row>
    <row r="60" spans="1:14" x14ac:dyDescent="0.25">
      <c r="A60" s="28">
        <v>973492</v>
      </c>
      <c r="B60" s="23" t="s">
        <v>99</v>
      </c>
      <c r="C60" s="24">
        <v>4036221931799</v>
      </c>
      <c r="D60" s="23" t="s">
        <v>45</v>
      </c>
      <c r="E60" s="23" t="s">
        <v>96</v>
      </c>
      <c r="F60" s="25">
        <v>7.99</v>
      </c>
      <c r="G60" s="29">
        <v>8106</v>
      </c>
      <c r="H60" s="30">
        <v>64766.94</v>
      </c>
      <c r="I60" s="66">
        <v>28800</v>
      </c>
      <c r="J60" s="31">
        <f t="shared" si="2"/>
        <v>0.28145833333333331</v>
      </c>
      <c r="K60" s="26">
        <v>90</v>
      </c>
      <c r="L60" s="26">
        <v>10</v>
      </c>
      <c r="M60" s="26">
        <v>900</v>
      </c>
      <c r="N60" s="32" t="s">
        <v>18</v>
      </c>
    </row>
    <row r="61" spans="1:14" x14ac:dyDescent="0.25">
      <c r="A61" s="28">
        <v>977995</v>
      </c>
      <c r="B61" s="23" t="s">
        <v>100</v>
      </c>
      <c r="C61" s="24">
        <v>4036221930594</v>
      </c>
      <c r="D61" s="23" t="s">
        <v>45</v>
      </c>
      <c r="E61" s="23" t="s">
        <v>101</v>
      </c>
      <c r="F61" s="25">
        <v>5.99</v>
      </c>
      <c r="G61" s="29">
        <v>56723</v>
      </c>
      <c r="H61" s="30">
        <v>339770.77</v>
      </c>
      <c r="I61" s="66">
        <v>14472</v>
      </c>
      <c r="J61" s="31">
        <f t="shared" si="2"/>
        <v>3.9194997236042011</v>
      </c>
      <c r="K61" s="26">
        <v>3</v>
      </c>
      <c r="L61" s="26"/>
      <c r="M61" s="26"/>
      <c r="N61" s="32" t="s">
        <v>58</v>
      </c>
    </row>
    <row r="62" spans="1:14" x14ac:dyDescent="0.25">
      <c r="A62" s="28">
        <v>978002</v>
      </c>
      <c r="B62" s="23" t="s">
        <v>138</v>
      </c>
      <c r="C62" s="24">
        <v>4036221931881</v>
      </c>
      <c r="D62" s="23" t="s">
        <v>45</v>
      </c>
      <c r="E62" s="23" t="s">
        <v>102</v>
      </c>
      <c r="F62" s="25">
        <v>9.99</v>
      </c>
      <c r="G62" s="29">
        <v>32588</v>
      </c>
      <c r="H62" s="30">
        <v>325554.12</v>
      </c>
      <c r="I62" s="66">
        <v>13440</v>
      </c>
      <c r="J62" s="31">
        <f t="shared" si="2"/>
        <v>2.4247023809523811</v>
      </c>
      <c r="K62" s="26">
        <v>60</v>
      </c>
      <c r="L62" s="26">
        <v>7</v>
      </c>
      <c r="M62" s="26">
        <v>420</v>
      </c>
      <c r="N62" s="32" t="s">
        <v>15</v>
      </c>
    </row>
    <row r="63" spans="1:14" x14ac:dyDescent="0.25">
      <c r="A63" s="28">
        <v>978003</v>
      </c>
      <c r="B63" s="23" t="s">
        <v>139</v>
      </c>
      <c r="C63" s="24">
        <v>4036221931898</v>
      </c>
      <c r="D63" s="23" t="s">
        <v>45</v>
      </c>
      <c r="E63" s="23" t="s">
        <v>102</v>
      </c>
      <c r="F63" s="25">
        <v>9.99</v>
      </c>
      <c r="G63" s="29">
        <v>27602</v>
      </c>
      <c r="H63" s="30">
        <v>275743.98</v>
      </c>
      <c r="I63" s="66">
        <v>13440</v>
      </c>
      <c r="J63" s="31">
        <f t="shared" si="2"/>
        <v>2.053720238095238</v>
      </c>
      <c r="K63" s="26">
        <v>60</v>
      </c>
      <c r="L63" s="26">
        <v>7</v>
      </c>
      <c r="M63" s="26">
        <v>420</v>
      </c>
      <c r="N63" s="32" t="s">
        <v>15</v>
      </c>
    </row>
    <row r="64" spans="1:14" x14ac:dyDescent="0.25">
      <c r="A64" s="28">
        <v>978004</v>
      </c>
      <c r="B64" s="23" t="s">
        <v>140</v>
      </c>
      <c r="C64" s="24">
        <v>4036221931904</v>
      </c>
      <c r="D64" s="23" t="s">
        <v>45</v>
      </c>
      <c r="E64" s="23" t="s">
        <v>102</v>
      </c>
      <c r="F64" s="25">
        <v>9.99</v>
      </c>
      <c r="G64" s="29">
        <v>31286</v>
      </c>
      <c r="H64" s="30">
        <v>312547.14</v>
      </c>
      <c r="I64" s="66">
        <v>13440</v>
      </c>
      <c r="J64" s="31">
        <f t="shared" si="2"/>
        <v>2.3278273809523808</v>
      </c>
      <c r="K64" s="26">
        <v>60</v>
      </c>
      <c r="L64" s="26">
        <v>7</v>
      </c>
      <c r="M64" s="26">
        <v>420</v>
      </c>
      <c r="N64" s="32" t="s">
        <v>15</v>
      </c>
    </row>
    <row r="65" spans="1:14" x14ac:dyDescent="0.25">
      <c r="A65" s="28">
        <v>978005</v>
      </c>
      <c r="B65" s="23" t="s">
        <v>141</v>
      </c>
      <c r="C65" s="24">
        <v>4036221931911</v>
      </c>
      <c r="D65" s="23" t="s">
        <v>45</v>
      </c>
      <c r="E65" s="23" t="s">
        <v>102</v>
      </c>
      <c r="F65" s="25">
        <v>9.99</v>
      </c>
      <c r="G65" s="29">
        <v>25835</v>
      </c>
      <c r="H65" s="30">
        <v>258091.65</v>
      </c>
      <c r="I65" s="66">
        <v>13440</v>
      </c>
      <c r="J65" s="31">
        <f t="shared" si="2"/>
        <v>1.9222470238095237</v>
      </c>
      <c r="K65" s="26">
        <v>60</v>
      </c>
      <c r="L65" s="26">
        <v>7</v>
      </c>
      <c r="M65" s="26">
        <v>420</v>
      </c>
      <c r="N65" s="32" t="s">
        <v>15</v>
      </c>
    </row>
    <row r="66" spans="1:14" x14ac:dyDescent="0.25">
      <c r="A66" s="28">
        <v>978006</v>
      </c>
      <c r="B66" s="23" t="s">
        <v>142</v>
      </c>
      <c r="C66" s="24">
        <v>4036221931928</v>
      </c>
      <c r="D66" s="23" t="s">
        <v>45</v>
      </c>
      <c r="E66" s="23" t="s">
        <v>102</v>
      </c>
      <c r="F66" s="25">
        <v>9.99</v>
      </c>
      <c r="G66" s="29">
        <v>19737</v>
      </c>
      <c r="H66" s="30">
        <v>197172.63</v>
      </c>
      <c r="I66" s="66">
        <v>13440</v>
      </c>
      <c r="J66" s="31">
        <f t="shared" si="2"/>
        <v>1.4685267857142856</v>
      </c>
      <c r="K66" s="26">
        <v>60</v>
      </c>
      <c r="L66" s="26">
        <v>7</v>
      </c>
      <c r="M66" s="26">
        <v>420</v>
      </c>
      <c r="N66" s="32" t="s">
        <v>15</v>
      </c>
    </row>
    <row r="67" spans="1:14" x14ac:dyDescent="0.25">
      <c r="A67" s="28">
        <v>978381</v>
      </c>
      <c r="B67" s="23" t="s">
        <v>103</v>
      </c>
      <c r="C67" s="24">
        <v>4036221931805</v>
      </c>
      <c r="D67" s="23" t="s">
        <v>45</v>
      </c>
      <c r="E67" s="23" t="s">
        <v>57</v>
      </c>
      <c r="F67" s="25">
        <v>9.99</v>
      </c>
      <c r="G67" s="29">
        <v>1080</v>
      </c>
      <c r="H67" s="30">
        <v>10789.2</v>
      </c>
      <c r="I67" s="66">
        <v>34560</v>
      </c>
      <c r="J67" s="31">
        <f t="shared" si="2"/>
        <v>3.125E-2</v>
      </c>
      <c r="K67" s="26">
        <v>6</v>
      </c>
      <c r="L67" s="26">
        <f>M67/K67</f>
        <v>180</v>
      </c>
      <c r="M67" s="26">
        <v>1080</v>
      </c>
      <c r="N67" s="32" t="s">
        <v>18</v>
      </c>
    </row>
    <row r="68" spans="1:14" x14ac:dyDescent="0.25">
      <c r="A68" s="28">
        <v>978382</v>
      </c>
      <c r="B68" s="23" t="s">
        <v>104</v>
      </c>
      <c r="C68" s="24">
        <v>4036221931812</v>
      </c>
      <c r="D68" s="23" t="s">
        <v>45</v>
      </c>
      <c r="E68" s="23" t="s">
        <v>57</v>
      </c>
      <c r="F68" s="25">
        <v>9.99</v>
      </c>
      <c r="G68" s="29">
        <v>1080</v>
      </c>
      <c r="H68" s="30">
        <v>10789.2</v>
      </c>
      <c r="I68" s="66">
        <v>34560</v>
      </c>
      <c r="J68" s="31">
        <f t="shared" si="2"/>
        <v>3.125E-2</v>
      </c>
      <c r="K68" s="26">
        <v>6</v>
      </c>
      <c r="L68" s="26">
        <f>M68/K68</f>
        <v>180</v>
      </c>
      <c r="M68" s="26">
        <v>1080</v>
      </c>
      <c r="N68" s="32" t="s">
        <v>18</v>
      </c>
    </row>
    <row r="69" spans="1:14" x14ac:dyDescent="0.25">
      <c r="A69" s="28">
        <v>983172</v>
      </c>
      <c r="B69" s="23" t="s">
        <v>105</v>
      </c>
      <c r="C69" s="24">
        <v>4036221926450</v>
      </c>
      <c r="D69" s="23" t="s">
        <v>45</v>
      </c>
      <c r="E69" s="23" t="s">
        <v>106</v>
      </c>
      <c r="F69" s="25">
        <v>14.99</v>
      </c>
      <c r="G69" s="29">
        <v>17975</v>
      </c>
      <c r="H69" s="30">
        <v>269445.25</v>
      </c>
      <c r="I69" s="66">
        <v>3760</v>
      </c>
      <c r="J69" s="31">
        <f t="shared" si="2"/>
        <v>4.7805851063829783</v>
      </c>
      <c r="K69" s="26">
        <v>80</v>
      </c>
      <c r="L69" s="26">
        <v>1</v>
      </c>
      <c r="M69" s="26">
        <v>80</v>
      </c>
      <c r="N69" s="32" t="s">
        <v>18</v>
      </c>
    </row>
    <row r="70" spans="1:14" x14ac:dyDescent="0.25">
      <c r="A70" s="28">
        <v>983175</v>
      </c>
      <c r="B70" s="23" t="s">
        <v>107</v>
      </c>
      <c r="C70" s="24">
        <v>4036221926481</v>
      </c>
      <c r="D70" s="23" t="s">
        <v>45</v>
      </c>
      <c r="E70" s="23" t="s">
        <v>108</v>
      </c>
      <c r="F70" s="25">
        <v>12.99</v>
      </c>
      <c r="G70" s="29">
        <v>4760</v>
      </c>
      <c r="H70" s="30">
        <v>61832.4</v>
      </c>
      <c r="I70" s="66">
        <v>3760</v>
      </c>
      <c r="J70" s="31">
        <f t="shared" si="2"/>
        <v>1.2659574468085106</v>
      </c>
      <c r="K70" s="26">
        <v>80</v>
      </c>
      <c r="L70" s="26">
        <v>1</v>
      </c>
      <c r="M70" s="26">
        <v>80</v>
      </c>
      <c r="N70" s="32" t="s">
        <v>18</v>
      </c>
    </row>
    <row r="71" spans="1:14" x14ac:dyDescent="0.25">
      <c r="A71" s="28">
        <v>983176</v>
      </c>
      <c r="B71" s="23" t="s">
        <v>109</v>
      </c>
      <c r="C71" s="24">
        <v>4036221926498</v>
      </c>
      <c r="D71" s="23" t="s">
        <v>45</v>
      </c>
      <c r="E71" s="23" t="s">
        <v>108</v>
      </c>
      <c r="F71" s="25">
        <v>12.99</v>
      </c>
      <c r="G71" s="29">
        <v>20793</v>
      </c>
      <c r="H71" s="30">
        <v>270101.07</v>
      </c>
      <c r="I71" s="66">
        <v>4480</v>
      </c>
      <c r="J71" s="31">
        <f t="shared" si="2"/>
        <v>4.6412946428571429</v>
      </c>
      <c r="K71" s="26">
        <v>80</v>
      </c>
      <c r="L71" s="26">
        <v>1</v>
      </c>
      <c r="M71" s="26">
        <v>80</v>
      </c>
      <c r="N71" s="32" t="s">
        <v>18</v>
      </c>
    </row>
    <row r="72" spans="1:14" x14ac:dyDescent="0.25">
      <c r="A72" s="28">
        <v>999832</v>
      </c>
      <c r="B72" s="23" t="s">
        <v>143</v>
      </c>
      <c r="C72" s="24">
        <v>4036221972709</v>
      </c>
      <c r="D72" s="23" t="s">
        <v>45</v>
      </c>
      <c r="E72" s="23" t="s">
        <v>110</v>
      </c>
      <c r="F72" s="25">
        <v>14.99</v>
      </c>
      <c r="G72" s="29">
        <v>31893</v>
      </c>
      <c r="H72" s="30">
        <v>478076.07</v>
      </c>
      <c r="I72" s="66">
        <v>5076</v>
      </c>
      <c r="J72" s="31">
        <f t="shared" si="2"/>
        <v>6.2830969267139478</v>
      </c>
      <c r="K72" s="26">
        <v>3</v>
      </c>
      <c r="L72" s="26"/>
      <c r="M72" s="26">
        <v>108</v>
      </c>
      <c r="N72" s="32" t="s">
        <v>18</v>
      </c>
    </row>
    <row r="73" spans="1:14" x14ac:dyDescent="0.25">
      <c r="A73" s="28">
        <v>999835</v>
      </c>
      <c r="B73" s="23" t="s">
        <v>144</v>
      </c>
      <c r="C73" s="24">
        <v>4036221972716</v>
      </c>
      <c r="D73" s="23" t="s">
        <v>45</v>
      </c>
      <c r="E73" s="23" t="s">
        <v>110</v>
      </c>
      <c r="F73" s="25">
        <v>14.99</v>
      </c>
      <c r="G73" s="29">
        <v>29550</v>
      </c>
      <c r="H73" s="30">
        <v>442954.5</v>
      </c>
      <c r="I73" s="66">
        <v>5184</v>
      </c>
      <c r="J73" s="31">
        <f t="shared" si="2"/>
        <v>5.7002314814814818</v>
      </c>
      <c r="K73" s="26">
        <v>3</v>
      </c>
      <c r="L73" s="26"/>
      <c r="M73" s="26">
        <v>108</v>
      </c>
      <c r="N73" s="32" t="s">
        <v>18</v>
      </c>
    </row>
    <row r="74" spans="1:14" x14ac:dyDescent="0.25">
      <c r="A74" s="28">
        <v>860254</v>
      </c>
      <c r="B74" s="33" t="s">
        <v>112</v>
      </c>
      <c r="C74" s="34">
        <v>4036221434740</v>
      </c>
      <c r="D74" s="33" t="s">
        <v>111</v>
      </c>
      <c r="E74" s="33" t="s">
        <v>23</v>
      </c>
      <c r="F74" s="42">
        <v>1.99</v>
      </c>
      <c r="G74" s="29">
        <v>61810</v>
      </c>
      <c r="H74" s="30">
        <v>123001.9</v>
      </c>
      <c r="I74" s="66">
        <v>13321</v>
      </c>
      <c r="J74" s="31">
        <f t="shared" si="2"/>
        <v>4.6400420388859693</v>
      </c>
      <c r="K74" s="26">
        <v>50</v>
      </c>
      <c r="L74" s="26">
        <v>3</v>
      </c>
      <c r="M74" s="26">
        <v>150</v>
      </c>
      <c r="N74" s="32" t="s">
        <v>58</v>
      </c>
    </row>
    <row r="75" spans="1:14" x14ac:dyDescent="0.25">
      <c r="A75" s="28">
        <v>911441</v>
      </c>
      <c r="B75" s="23" t="s">
        <v>113</v>
      </c>
      <c r="C75" s="24">
        <v>4036221434931</v>
      </c>
      <c r="D75" s="23" t="s">
        <v>111</v>
      </c>
      <c r="E75" s="23" t="s">
        <v>25</v>
      </c>
      <c r="F75" s="25">
        <v>4.99</v>
      </c>
      <c r="G75" s="29">
        <f>25455-5880</f>
        <v>19575</v>
      </c>
      <c r="H75" s="30">
        <v>127020.45000000001</v>
      </c>
      <c r="I75" s="66">
        <v>5880</v>
      </c>
      <c r="J75" s="31">
        <f t="shared" si="2"/>
        <v>3.329081632653061</v>
      </c>
      <c r="K75" s="26">
        <v>12</v>
      </c>
      <c r="L75" s="26">
        <v>1</v>
      </c>
      <c r="M75" s="26">
        <v>12</v>
      </c>
      <c r="N75" s="32" t="s">
        <v>58</v>
      </c>
    </row>
    <row r="76" spans="1:14" x14ac:dyDescent="0.25">
      <c r="A76" s="28">
        <v>960110</v>
      </c>
      <c r="B76" s="23" t="s">
        <v>114</v>
      </c>
      <c r="C76" s="24">
        <v>4036221602767</v>
      </c>
      <c r="D76" s="23" t="s">
        <v>111</v>
      </c>
      <c r="E76" s="23" t="s">
        <v>23</v>
      </c>
      <c r="F76" s="25">
        <v>7.99</v>
      </c>
      <c r="G76" s="29">
        <v>5202</v>
      </c>
      <c r="H76" s="30">
        <v>41563.980000000003</v>
      </c>
      <c r="I76" s="66">
        <v>6624</v>
      </c>
      <c r="J76" s="31">
        <f t="shared" si="2"/>
        <v>0.78532608695652173</v>
      </c>
      <c r="K76" s="26">
        <v>6</v>
      </c>
      <c r="L76" s="26">
        <v>30</v>
      </c>
      <c r="M76" s="26">
        <v>180</v>
      </c>
      <c r="N76" s="32" t="s">
        <v>58</v>
      </c>
    </row>
    <row r="77" spans="1:14" x14ac:dyDescent="0.25">
      <c r="A77" s="28">
        <v>970836</v>
      </c>
      <c r="B77" s="23" t="s">
        <v>115</v>
      </c>
      <c r="C77" s="24">
        <v>4036221602880</v>
      </c>
      <c r="D77" s="23" t="s">
        <v>111</v>
      </c>
      <c r="E77" s="23" t="s">
        <v>23</v>
      </c>
      <c r="F77" s="25">
        <v>9.99</v>
      </c>
      <c r="G77" s="29">
        <v>11911</v>
      </c>
      <c r="H77" s="30">
        <v>118990.89</v>
      </c>
      <c r="I77" s="66">
        <v>7776</v>
      </c>
      <c r="J77" s="31">
        <f t="shared" si="2"/>
        <v>1.5317644032921811</v>
      </c>
      <c r="K77" s="26">
        <v>12</v>
      </c>
      <c r="L77" s="26">
        <v>1</v>
      </c>
      <c r="M77" s="26">
        <v>12</v>
      </c>
      <c r="N77" s="32" t="s">
        <v>58</v>
      </c>
    </row>
    <row r="78" spans="1:14" x14ac:dyDescent="0.25">
      <c r="A78" s="28">
        <v>970840</v>
      </c>
      <c r="B78" s="23" t="s">
        <v>116</v>
      </c>
      <c r="C78" s="24">
        <v>4036221602897</v>
      </c>
      <c r="D78" s="23" t="s">
        <v>111</v>
      </c>
      <c r="E78" s="23" t="s">
        <v>23</v>
      </c>
      <c r="F78" s="25">
        <v>9.99</v>
      </c>
      <c r="G78" s="29">
        <f>16750-7776</f>
        <v>8974</v>
      </c>
      <c r="H78" s="30">
        <v>167332.5</v>
      </c>
      <c r="I78" s="66">
        <v>7776</v>
      </c>
      <c r="J78" s="31">
        <f t="shared" si="2"/>
        <v>1.1540637860082306</v>
      </c>
      <c r="K78" s="26">
        <v>12</v>
      </c>
      <c r="L78" s="26">
        <v>1</v>
      </c>
      <c r="M78" s="26">
        <v>12</v>
      </c>
      <c r="N78" s="32" t="s">
        <v>58</v>
      </c>
    </row>
    <row r="79" spans="1:14" x14ac:dyDescent="0.25">
      <c r="A79" s="28">
        <v>846657</v>
      </c>
      <c r="B79" s="23" t="s">
        <v>149</v>
      </c>
      <c r="C79" s="24">
        <v>4036221220220</v>
      </c>
      <c r="D79" s="23" t="s">
        <v>117</v>
      </c>
      <c r="E79" s="23" t="s">
        <v>118</v>
      </c>
      <c r="F79" s="25">
        <v>9.99</v>
      </c>
      <c r="G79" s="29">
        <v>135</v>
      </c>
      <c r="H79" s="30">
        <v>1348.65</v>
      </c>
      <c r="I79" s="66">
        <v>4416</v>
      </c>
      <c r="J79" s="31">
        <f t="shared" si="2"/>
        <v>3.0570652173913044E-2</v>
      </c>
      <c r="K79" s="26">
        <v>3</v>
      </c>
      <c r="L79" s="26"/>
      <c r="M79" s="26"/>
      <c r="N79" s="32" t="s">
        <v>58</v>
      </c>
    </row>
    <row r="80" spans="1:14" x14ac:dyDescent="0.25">
      <c r="A80" s="28">
        <v>846706</v>
      </c>
      <c r="B80" s="23" t="s">
        <v>150</v>
      </c>
      <c r="C80" s="24">
        <v>4036221220145</v>
      </c>
      <c r="D80" s="23" t="s">
        <v>117</v>
      </c>
      <c r="E80" s="23" t="s">
        <v>151</v>
      </c>
      <c r="F80" s="25">
        <v>14.99</v>
      </c>
      <c r="G80" s="29">
        <v>1296</v>
      </c>
      <c r="H80" s="30">
        <v>19427.04</v>
      </c>
      <c r="I80" s="66">
        <v>1296</v>
      </c>
      <c r="J80" s="31">
        <f t="shared" si="2"/>
        <v>1</v>
      </c>
      <c r="K80" s="26">
        <v>3</v>
      </c>
      <c r="L80" s="26"/>
      <c r="M80" s="26"/>
      <c r="N80" s="32" t="s">
        <v>58</v>
      </c>
    </row>
    <row r="81" spans="1:14" x14ac:dyDescent="0.25">
      <c r="A81" s="28">
        <v>783929</v>
      </c>
      <c r="B81" s="23" t="s">
        <v>119</v>
      </c>
      <c r="C81" s="24">
        <v>4305217047562</v>
      </c>
      <c r="D81" s="23" t="s">
        <v>120</v>
      </c>
      <c r="E81" s="23" t="s">
        <v>121</v>
      </c>
      <c r="F81" s="25">
        <v>12.99</v>
      </c>
      <c r="G81" s="29">
        <v>24830</v>
      </c>
      <c r="H81" s="30">
        <v>322541.7</v>
      </c>
      <c r="I81" s="66">
        <v>2052</v>
      </c>
      <c r="J81" s="31">
        <f t="shared" si="2"/>
        <v>12.100389863547758</v>
      </c>
      <c r="K81" s="26">
        <v>6</v>
      </c>
      <c r="L81" s="26">
        <v>1</v>
      </c>
      <c r="M81" s="26">
        <v>6</v>
      </c>
      <c r="N81" s="32" t="s">
        <v>58</v>
      </c>
    </row>
    <row r="82" spans="1:14" x14ac:dyDescent="0.25">
      <c r="A82" s="28">
        <v>988170</v>
      </c>
      <c r="B82" s="33" t="s">
        <v>124</v>
      </c>
      <c r="C82" s="34">
        <v>4036221604648</v>
      </c>
      <c r="D82" s="33" t="s">
        <v>120</v>
      </c>
      <c r="E82" s="33" t="s">
        <v>123</v>
      </c>
      <c r="F82" s="35">
        <v>12.99</v>
      </c>
      <c r="G82" s="29">
        <v>51491</v>
      </c>
      <c r="H82" s="30">
        <v>668868.09</v>
      </c>
      <c r="I82" s="66">
        <v>1440</v>
      </c>
      <c r="J82" s="31">
        <f t="shared" si="2"/>
        <v>35.757638888888891</v>
      </c>
      <c r="K82" s="26">
        <v>6</v>
      </c>
      <c r="L82" s="26">
        <v>6</v>
      </c>
      <c r="M82" s="26">
        <v>36</v>
      </c>
      <c r="N82" s="32" t="s">
        <v>24</v>
      </c>
    </row>
    <row r="83" spans="1:14" x14ac:dyDescent="0.25">
      <c r="A83" s="28">
        <v>909233</v>
      </c>
      <c r="B83" s="23" t="s">
        <v>122</v>
      </c>
      <c r="C83" s="24">
        <v>4036221067474</v>
      </c>
      <c r="D83" s="23" t="s">
        <v>120</v>
      </c>
      <c r="E83" s="23" t="s">
        <v>25</v>
      </c>
      <c r="F83" s="25">
        <v>14.99</v>
      </c>
      <c r="G83" s="29">
        <v>16289</v>
      </c>
      <c r="H83" s="30">
        <v>244172.11000000002</v>
      </c>
      <c r="I83" s="66">
        <v>3456</v>
      </c>
      <c r="J83" s="31">
        <f t="shared" si="2"/>
        <v>4.7132523148148149</v>
      </c>
      <c r="K83" s="26">
        <v>6</v>
      </c>
      <c r="L83" s="26">
        <v>6</v>
      </c>
      <c r="M83" s="26">
        <v>36</v>
      </c>
      <c r="N83" s="32" t="s">
        <v>58</v>
      </c>
    </row>
    <row r="84" spans="1:14" x14ac:dyDescent="0.25">
      <c r="A84" s="28"/>
      <c r="B84" s="23"/>
      <c r="C84" s="24"/>
      <c r="D84" s="23"/>
      <c r="E84" s="23"/>
      <c r="F84" s="25"/>
      <c r="G84" s="57"/>
      <c r="H84" s="58"/>
      <c r="I84" s="66"/>
      <c r="J84" s="62"/>
      <c r="K84" s="26"/>
      <c r="L84" s="26"/>
      <c r="M84" s="26"/>
      <c r="N84" s="32"/>
    </row>
    <row r="85" spans="1:14" x14ac:dyDescent="0.25">
      <c r="A85" s="28"/>
      <c r="B85" s="23"/>
      <c r="C85" s="24"/>
      <c r="D85" s="23"/>
      <c r="E85" s="23"/>
      <c r="F85" s="25"/>
      <c r="G85" s="57"/>
      <c r="H85" s="58"/>
      <c r="I85" s="66"/>
      <c r="J85" s="62"/>
      <c r="K85" s="26"/>
      <c r="L85" s="26"/>
      <c r="M85" s="26"/>
      <c r="N85" s="32"/>
    </row>
    <row r="86" spans="1:14" x14ac:dyDescent="0.25">
      <c r="A86" s="28"/>
      <c r="B86" s="23"/>
      <c r="C86" s="24"/>
      <c r="D86" s="23"/>
      <c r="E86" s="23"/>
      <c r="F86" s="25"/>
      <c r="G86" s="57"/>
      <c r="H86" s="58"/>
      <c r="I86" s="66"/>
      <c r="J86" s="62"/>
      <c r="K86" s="26"/>
      <c r="L86" s="26"/>
      <c r="M86" s="26"/>
      <c r="N86" s="32"/>
    </row>
    <row r="87" spans="1:14" x14ac:dyDescent="0.25">
      <c r="A87" s="28"/>
      <c r="B87" s="23"/>
      <c r="C87" s="24"/>
      <c r="D87" s="23"/>
      <c r="E87" s="23"/>
      <c r="F87" s="25"/>
      <c r="G87" s="57"/>
      <c r="H87" s="58"/>
      <c r="I87" s="66"/>
      <c r="J87" s="62"/>
      <c r="K87" s="26"/>
      <c r="L87" s="26"/>
      <c r="M87" s="26"/>
      <c r="N87" s="32"/>
    </row>
    <row r="88" spans="1:14" x14ac:dyDescent="0.25">
      <c r="A88" s="28"/>
      <c r="B88" s="23"/>
      <c r="C88" s="24"/>
      <c r="D88" s="23"/>
      <c r="E88" s="23"/>
      <c r="F88" s="25"/>
      <c r="G88" s="57"/>
      <c r="H88" s="58"/>
      <c r="I88" s="66"/>
      <c r="J88" s="62"/>
      <c r="K88" s="26"/>
      <c r="L88" s="26"/>
      <c r="M88" s="26"/>
      <c r="N88" s="32"/>
    </row>
    <row r="89" spans="1:14" x14ac:dyDescent="0.25">
      <c r="A89" s="28"/>
      <c r="B89" s="23"/>
      <c r="C89" s="24"/>
      <c r="D89" s="23"/>
      <c r="E89" s="23"/>
      <c r="F89" s="25"/>
      <c r="G89" s="57"/>
      <c r="H89" s="58"/>
      <c r="I89" s="66"/>
      <c r="J89" s="62"/>
      <c r="K89" s="26"/>
      <c r="L89" s="26"/>
      <c r="M89" s="26"/>
      <c r="N89" s="32"/>
    </row>
    <row r="90" spans="1:14" x14ac:dyDescent="0.25">
      <c r="A90" s="28"/>
      <c r="B90" s="23"/>
      <c r="C90" s="24"/>
      <c r="D90" s="23"/>
      <c r="E90" s="23"/>
      <c r="F90" s="25"/>
      <c r="G90" s="57"/>
      <c r="H90" s="58"/>
      <c r="I90" s="66"/>
      <c r="J90" s="62"/>
      <c r="K90" s="26"/>
      <c r="L90" s="26"/>
      <c r="M90" s="26"/>
      <c r="N90" s="32"/>
    </row>
    <row r="91" spans="1:14" x14ac:dyDescent="0.25">
      <c r="A91" s="28"/>
      <c r="B91" s="23"/>
      <c r="C91" s="24"/>
      <c r="D91" s="23"/>
      <c r="E91" s="23"/>
      <c r="F91" s="25"/>
      <c r="G91" s="57"/>
      <c r="H91" s="58"/>
      <c r="I91" s="66"/>
      <c r="J91" s="62"/>
      <c r="K91" s="26"/>
      <c r="L91" s="26"/>
      <c r="M91" s="26"/>
      <c r="N91" s="32"/>
    </row>
    <row r="92" spans="1:14" x14ac:dyDescent="0.25">
      <c r="A92" s="28"/>
      <c r="B92" s="23"/>
      <c r="C92" s="24"/>
      <c r="D92" s="23"/>
      <c r="E92" s="23"/>
      <c r="F92" s="25"/>
      <c r="G92" s="57"/>
      <c r="H92" s="58"/>
      <c r="I92" s="66"/>
      <c r="J92" s="62"/>
      <c r="K92" s="26"/>
      <c r="L92" s="26"/>
      <c r="M92" s="26"/>
      <c r="N92" s="32"/>
    </row>
    <row r="93" spans="1:14" x14ac:dyDescent="0.25">
      <c r="A93" s="28"/>
      <c r="B93" s="33"/>
      <c r="C93" s="34"/>
      <c r="D93" s="33"/>
      <c r="E93" s="33"/>
      <c r="F93" s="35"/>
      <c r="G93" s="57"/>
      <c r="H93" s="58"/>
      <c r="I93" s="66"/>
      <c r="J93" s="62"/>
      <c r="K93" s="26"/>
      <c r="L93" s="26"/>
      <c r="M93" s="26"/>
      <c r="N93" s="32"/>
    </row>
    <row r="94" spans="1:14" x14ac:dyDescent="0.25">
      <c r="A94" s="28"/>
      <c r="B94" s="23"/>
      <c r="C94" s="24"/>
      <c r="D94" s="23"/>
      <c r="E94" s="23"/>
      <c r="F94" s="25"/>
      <c r="G94" s="57"/>
      <c r="H94" s="58"/>
      <c r="I94" s="66"/>
      <c r="J94" s="62"/>
      <c r="K94" s="26"/>
      <c r="L94" s="26"/>
      <c r="M94" s="26"/>
      <c r="N94" s="32"/>
    </row>
    <row r="95" spans="1:14" x14ac:dyDescent="0.25">
      <c r="A95" s="28"/>
      <c r="B95" s="33"/>
      <c r="C95" s="34"/>
      <c r="D95" s="33"/>
      <c r="E95" s="33"/>
      <c r="F95" s="35"/>
      <c r="G95" s="57"/>
      <c r="H95" s="58"/>
      <c r="I95" s="66"/>
      <c r="J95" s="62"/>
      <c r="K95" s="26"/>
      <c r="L95" s="26"/>
      <c r="M95" s="26"/>
      <c r="N95" s="32"/>
    </row>
    <row r="96" spans="1:14" x14ac:dyDescent="0.25">
      <c r="A96" s="28"/>
      <c r="B96" s="33"/>
      <c r="C96" s="34"/>
      <c r="D96" s="33"/>
      <c r="E96" s="33"/>
      <c r="F96" s="35"/>
      <c r="G96" s="57"/>
      <c r="H96" s="58"/>
      <c r="I96" s="66"/>
      <c r="J96" s="62"/>
      <c r="K96" s="26"/>
      <c r="L96" s="26"/>
      <c r="M96" s="26"/>
      <c r="N96" s="32"/>
    </row>
    <row r="97" spans="1:14" x14ac:dyDescent="0.25">
      <c r="A97" s="28"/>
      <c r="B97" s="23"/>
      <c r="C97" s="24"/>
      <c r="D97" s="23"/>
      <c r="E97" s="23"/>
      <c r="F97" s="25"/>
      <c r="G97" s="57"/>
      <c r="H97" s="58"/>
      <c r="I97" s="66"/>
      <c r="J97" s="62"/>
      <c r="K97" s="26"/>
      <c r="L97" s="26"/>
      <c r="M97" s="26"/>
      <c r="N97" s="32"/>
    </row>
    <row r="98" spans="1:14" x14ac:dyDescent="0.25">
      <c r="A98" s="28"/>
      <c r="B98" s="33"/>
      <c r="C98" s="34"/>
      <c r="D98" s="33"/>
      <c r="E98" s="33"/>
      <c r="F98" s="35"/>
      <c r="G98" s="57"/>
      <c r="H98" s="58"/>
      <c r="I98" s="66"/>
      <c r="J98" s="62"/>
      <c r="K98" s="26"/>
      <c r="L98" s="26"/>
      <c r="M98" s="26"/>
      <c r="N98" s="32"/>
    </row>
    <row r="99" spans="1:14" x14ac:dyDescent="0.25">
      <c r="A99" s="28"/>
      <c r="B99" s="23"/>
      <c r="C99" s="24"/>
      <c r="D99" s="23"/>
      <c r="E99" s="23"/>
      <c r="F99" s="25"/>
      <c r="G99" s="57"/>
      <c r="H99" s="58"/>
      <c r="I99" s="66"/>
      <c r="J99" s="62"/>
      <c r="K99" s="26"/>
      <c r="L99" s="26"/>
      <c r="M99" s="26"/>
      <c r="N99" s="32"/>
    </row>
    <row r="100" spans="1:14" x14ac:dyDescent="0.25">
      <c r="A100" s="28"/>
      <c r="B100" s="23"/>
      <c r="C100" s="24"/>
      <c r="D100" s="23"/>
      <c r="E100" s="23"/>
      <c r="F100" s="25"/>
      <c r="G100" s="57"/>
      <c r="H100" s="58"/>
      <c r="I100" s="66"/>
      <c r="J100" s="62"/>
      <c r="K100" s="26"/>
      <c r="L100" s="26"/>
      <c r="M100" s="26"/>
      <c r="N100" s="32"/>
    </row>
    <row r="101" spans="1:14" x14ac:dyDescent="0.25">
      <c r="A101" s="28"/>
      <c r="B101" s="23"/>
      <c r="C101" s="24"/>
      <c r="D101" s="23"/>
      <c r="E101" s="23"/>
      <c r="F101" s="25"/>
      <c r="G101" s="57"/>
      <c r="H101" s="58"/>
      <c r="I101" s="66"/>
      <c r="J101" s="62"/>
      <c r="K101" s="26"/>
      <c r="L101" s="26"/>
      <c r="M101" s="26"/>
      <c r="N101" s="32"/>
    </row>
    <row r="102" spans="1:14" x14ac:dyDescent="0.25">
      <c r="A102" s="28"/>
      <c r="B102" s="23"/>
      <c r="C102" s="24"/>
      <c r="D102" s="23"/>
      <c r="E102" s="23"/>
      <c r="F102" s="25"/>
      <c r="G102" s="57"/>
      <c r="H102" s="58"/>
      <c r="I102" s="66"/>
      <c r="J102" s="62"/>
      <c r="K102" s="26"/>
      <c r="L102" s="26"/>
      <c r="M102" s="26"/>
      <c r="N102" s="32"/>
    </row>
    <row r="103" spans="1:14" x14ac:dyDescent="0.25">
      <c r="A103" s="28"/>
      <c r="B103" s="23"/>
      <c r="C103" s="24"/>
      <c r="D103" s="23"/>
      <c r="E103" s="23"/>
      <c r="F103" s="25"/>
      <c r="G103" s="57"/>
      <c r="H103" s="58"/>
      <c r="I103" s="66"/>
      <c r="J103" s="62"/>
      <c r="K103" s="26"/>
      <c r="L103" s="26"/>
      <c r="M103" s="26"/>
      <c r="N103" s="32"/>
    </row>
    <row r="104" spans="1:14" x14ac:dyDescent="0.25">
      <c r="A104" s="28"/>
      <c r="B104" s="33"/>
      <c r="C104" s="34"/>
      <c r="D104" s="33"/>
      <c r="E104" s="33"/>
      <c r="F104" s="35"/>
      <c r="G104" s="57"/>
      <c r="H104" s="58"/>
      <c r="I104" s="66"/>
      <c r="J104" s="62"/>
      <c r="K104" s="26"/>
      <c r="L104" s="26"/>
      <c r="M104" s="26"/>
      <c r="N104" s="32"/>
    </row>
    <row r="105" spans="1:14" x14ac:dyDescent="0.25">
      <c r="A105" s="28"/>
      <c r="B105" s="23"/>
      <c r="C105" s="24"/>
      <c r="D105" s="23"/>
      <c r="E105" s="23"/>
      <c r="F105" s="25"/>
      <c r="G105" s="57"/>
      <c r="H105" s="58"/>
      <c r="I105" s="66"/>
      <c r="J105" s="62"/>
      <c r="K105" s="26"/>
      <c r="L105" s="26"/>
      <c r="M105" s="26"/>
      <c r="N105" s="32"/>
    </row>
    <row r="106" spans="1:14" x14ac:dyDescent="0.25">
      <c r="A106" s="28"/>
      <c r="B106" s="33"/>
      <c r="C106" s="34"/>
      <c r="D106" s="33"/>
      <c r="E106" s="33"/>
      <c r="F106" s="35"/>
      <c r="G106" s="57"/>
      <c r="H106" s="58"/>
      <c r="I106" s="66"/>
      <c r="J106" s="62"/>
      <c r="K106" s="26"/>
      <c r="L106" s="26"/>
      <c r="M106" s="26"/>
      <c r="N106" s="32"/>
    </row>
    <row r="107" spans="1:14" x14ac:dyDescent="0.25">
      <c r="A107" s="28"/>
      <c r="B107" s="23"/>
      <c r="C107" s="24"/>
      <c r="D107" s="23"/>
      <c r="E107" s="23"/>
      <c r="F107" s="25"/>
      <c r="G107" s="57"/>
      <c r="H107" s="58"/>
      <c r="I107" s="66"/>
      <c r="J107" s="62"/>
      <c r="K107" s="26"/>
      <c r="L107" s="26"/>
      <c r="M107" s="26"/>
      <c r="N107" s="32"/>
    </row>
    <row r="108" spans="1:14" x14ac:dyDescent="0.25">
      <c r="A108" s="28"/>
      <c r="B108" s="23"/>
      <c r="C108" s="24"/>
      <c r="D108" s="23"/>
      <c r="E108" s="23"/>
      <c r="F108" s="25"/>
      <c r="G108" s="57"/>
      <c r="H108" s="58"/>
      <c r="I108" s="66"/>
      <c r="J108" s="62"/>
      <c r="K108" s="26"/>
      <c r="L108" s="26"/>
      <c r="M108" s="26"/>
      <c r="N108" s="32"/>
    </row>
    <row r="109" spans="1:14" x14ac:dyDescent="0.25">
      <c r="A109" s="28"/>
      <c r="B109" s="23"/>
      <c r="C109" s="24"/>
      <c r="D109" s="23"/>
      <c r="E109" s="23"/>
      <c r="F109" s="25"/>
      <c r="G109" s="57"/>
      <c r="H109" s="58"/>
      <c r="I109" s="66"/>
      <c r="J109" s="62"/>
      <c r="K109" s="26"/>
      <c r="L109" s="26"/>
      <c r="M109" s="26"/>
      <c r="N109" s="32"/>
    </row>
    <row r="110" spans="1:14" x14ac:dyDescent="0.25">
      <c r="A110" s="28"/>
      <c r="B110" s="23"/>
      <c r="C110" s="24"/>
      <c r="D110" s="23"/>
      <c r="E110" s="23"/>
      <c r="F110" s="25"/>
      <c r="G110" s="57"/>
      <c r="H110" s="58"/>
      <c r="I110" s="66"/>
      <c r="J110" s="62"/>
      <c r="K110" s="26"/>
      <c r="L110" s="26"/>
      <c r="M110" s="26"/>
      <c r="N110" s="32"/>
    </row>
    <row r="111" spans="1:14" x14ac:dyDescent="0.25">
      <c r="A111" s="28"/>
      <c r="B111" s="23"/>
      <c r="C111" s="24"/>
      <c r="D111" s="23"/>
      <c r="E111" s="23"/>
      <c r="F111" s="25"/>
      <c r="G111" s="57"/>
      <c r="H111" s="58"/>
      <c r="I111" s="66"/>
      <c r="J111" s="62"/>
      <c r="K111" s="26"/>
      <c r="L111" s="26"/>
      <c r="M111" s="26"/>
      <c r="N111" s="32"/>
    </row>
    <row r="112" spans="1:14" x14ac:dyDescent="0.25">
      <c r="A112" s="28"/>
      <c r="B112" s="23"/>
      <c r="C112" s="24"/>
      <c r="D112" s="23"/>
      <c r="E112" s="23"/>
      <c r="F112" s="25"/>
      <c r="G112" s="57"/>
      <c r="H112" s="58"/>
      <c r="I112" s="66"/>
      <c r="J112" s="62"/>
      <c r="K112" s="26"/>
      <c r="L112" s="26"/>
      <c r="M112" s="26"/>
      <c r="N112" s="32"/>
    </row>
    <row r="113" spans="1:14" x14ac:dyDescent="0.25">
      <c r="A113" s="28"/>
      <c r="B113" s="23"/>
      <c r="C113" s="24"/>
      <c r="D113" s="23"/>
      <c r="E113" s="23"/>
      <c r="F113" s="25"/>
      <c r="G113" s="57"/>
      <c r="H113" s="58"/>
      <c r="I113" s="66"/>
      <c r="J113" s="62"/>
      <c r="K113" s="26"/>
      <c r="L113" s="26"/>
      <c r="M113" s="26"/>
      <c r="N113" s="32"/>
    </row>
    <row r="114" spans="1:14" x14ac:dyDescent="0.25">
      <c r="A114" s="28"/>
      <c r="B114" s="23"/>
      <c r="C114" s="24"/>
      <c r="D114" s="23"/>
      <c r="E114" s="23"/>
      <c r="F114" s="25"/>
      <c r="G114" s="57"/>
      <c r="H114" s="58"/>
      <c r="I114" s="66"/>
      <c r="J114" s="62"/>
      <c r="K114" s="26"/>
      <c r="L114" s="26"/>
      <c r="M114" s="26"/>
      <c r="N114" s="32"/>
    </row>
    <row r="115" spans="1:14" x14ac:dyDescent="0.25">
      <c r="A115" s="28"/>
      <c r="B115" s="23"/>
      <c r="C115" s="24"/>
      <c r="D115" s="23"/>
      <c r="E115" s="23"/>
      <c r="F115" s="25"/>
      <c r="G115" s="57"/>
      <c r="H115" s="58"/>
      <c r="I115" s="66"/>
      <c r="J115" s="62"/>
      <c r="K115" s="26"/>
      <c r="L115" s="26"/>
      <c r="M115" s="26"/>
      <c r="N115" s="32"/>
    </row>
    <row r="116" spans="1:14" x14ac:dyDescent="0.25">
      <c r="A116" s="28"/>
      <c r="B116" s="33"/>
      <c r="C116" s="34"/>
      <c r="D116" s="33"/>
      <c r="E116" s="33"/>
      <c r="F116" s="42"/>
      <c r="G116" s="57"/>
      <c r="H116" s="58"/>
      <c r="I116" s="66"/>
      <c r="J116" s="62"/>
      <c r="K116" s="26"/>
      <c r="L116" s="26"/>
      <c r="M116" s="26"/>
      <c r="N116" s="32"/>
    </row>
    <row r="117" spans="1:14" x14ac:dyDescent="0.25">
      <c r="A117" s="28"/>
      <c r="B117" s="23"/>
      <c r="C117" s="24"/>
      <c r="D117" s="23"/>
      <c r="E117" s="23"/>
      <c r="F117" s="25"/>
      <c r="G117" s="57"/>
      <c r="H117" s="58"/>
      <c r="I117" s="66"/>
      <c r="J117" s="62"/>
      <c r="K117" s="26"/>
      <c r="L117" s="26"/>
      <c r="M117" s="26"/>
      <c r="N117" s="32"/>
    </row>
    <row r="118" spans="1:14" x14ac:dyDescent="0.25">
      <c r="A118" s="28"/>
      <c r="B118" s="23"/>
      <c r="C118" s="24"/>
      <c r="D118" s="23"/>
      <c r="E118" s="23"/>
      <c r="F118" s="25"/>
      <c r="G118" s="57"/>
      <c r="H118" s="58"/>
      <c r="I118" s="66"/>
      <c r="J118" s="62"/>
      <c r="K118" s="26"/>
      <c r="L118" s="26"/>
      <c r="M118" s="26"/>
      <c r="N118" s="32"/>
    </row>
    <row r="119" spans="1:14" x14ac:dyDescent="0.25">
      <c r="A119" s="28"/>
      <c r="B119" s="33"/>
      <c r="C119" s="34"/>
      <c r="D119" s="33"/>
      <c r="E119" s="33"/>
      <c r="F119" s="35"/>
      <c r="G119" s="57"/>
      <c r="H119" s="58"/>
      <c r="I119" s="66"/>
      <c r="J119" s="62"/>
      <c r="K119" s="26"/>
      <c r="L119" s="26"/>
      <c r="M119" s="26"/>
      <c r="N119" s="32"/>
    </row>
    <row r="120" spans="1:14" x14ac:dyDescent="0.25">
      <c r="A120" s="28"/>
      <c r="B120" s="27"/>
      <c r="C120" s="24"/>
      <c r="D120" s="23"/>
      <c r="E120" s="23"/>
      <c r="F120" s="25"/>
      <c r="G120" s="57"/>
      <c r="H120" s="58"/>
      <c r="I120" s="66"/>
      <c r="J120" s="62"/>
      <c r="K120" s="26"/>
      <c r="L120" s="26"/>
      <c r="M120" s="26"/>
      <c r="N120" s="32"/>
    </row>
    <row r="121" spans="1:14" s="12" customFormat="1" x14ac:dyDescent="0.25">
      <c r="A121" s="47"/>
      <c r="B121" s="48"/>
      <c r="C121" s="49"/>
      <c r="D121" s="48"/>
      <c r="E121" s="48"/>
      <c r="F121" s="50"/>
      <c r="G121" s="59"/>
      <c r="H121" s="60"/>
      <c r="I121" s="67"/>
      <c r="J121" s="63"/>
      <c r="K121" s="51"/>
      <c r="L121" s="51"/>
      <c r="M121" s="51"/>
      <c r="N121" s="52"/>
    </row>
  </sheetData>
  <autoFilter ref="A2:N122">
    <sortState ref="A3:O122">
      <sortCondition ref="D2:D122"/>
    </sortState>
  </autoFilter>
  <sortState ref="A4:O120">
    <sortCondition ref="D4:D120"/>
  </sortState>
  <pageMargins left="0.31496062992125984" right="0.31496062992125984" top="0.59055118110236227" bottom="0.59055118110236227" header="0.31496062992125984" footer="0.31496062992125984"/>
  <pageSetup paperSize="9" scale="85" orientation="landscape" r:id="rId1"/>
  <headerFooter>
    <oddHeader>&amp;Lfree offer - subject to being unsold</oddHeader>
    <oddFooter>&amp;L&amp;A&amp;CSeite &amp;P von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Catalogue</vt:lpstr>
      <vt:lpstr>Inventory</vt:lpstr>
      <vt:lpstr>Catalogue!Print_Area</vt:lpstr>
      <vt:lpstr>Inventory!Print_Area</vt:lpstr>
      <vt:lpstr>Catalogue!Print_Titles</vt:lpstr>
      <vt:lpstr>Inventory!Print_Titles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cp:lastPrinted>2021-10-20T13:26:46Z</cp:lastPrinted>
  <dcterms:created xsi:type="dcterms:W3CDTF">2021-03-03T14:42:27Z</dcterms:created>
  <dcterms:modified xsi:type="dcterms:W3CDTF">2022-01-31T17:03:17Z</dcterms:modified>
</cp:coreProperties>
</file>